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TV v žst.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01 - Oprava TV v žst. ...'!$C$124:$K$224</definedName>
    <definedName name="_xlnm.Print_Area" localSheetId="1">'SO 01 - Oprava TV v žst. ...'!$C$4:$J$76,'SO 01 - Oprava TV v žst. ...'!$C$82:$J$106,'SO 01 - Oprava TV v žst. ...'!$C$112:$K$224</definedName>
    <definedName name="_xlnm.Print_Titles" localSheetId="1">'SO 01 - Oprava TV v žst. ...'!$124:$124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2" r="BK224"/>
  <c r="BK223"/>
  <c r="J220"/>
  <c r="BK214"/>
  <c r="BK211"/>
  <c r="BK210"/>
  <c r="BK208"/>
  <c r="BK207"/>
  <c r="J206"/>
  <c r="J202"/>
  <c r="J201"/>
  <c r="BK199"/>
  <c r="J198"/>
  <c r="J196"/>
  <c r="J194"/>
  <c r="BK192"/>
  <c r="BK189"/>
  <c r="J181"/>
  <c r="J178"/>
  <c r="J177"/>
  <c r="BK176"/>
  <c r="J174"/>
  <c r="J173"/>
  <c r="J170"/>
  <c r="BK168"/>
  <c r="J167"/>
  <c r="BK166"/>
  <c r="BK164"/>
  <c r="BK163"/>
  <c r="J161"/>
  <c r="J159"/>
  <c r="J158"/>
  <c r="BK156"/>
  <c r="BK152"/>
  <c r="BK149"/>
  <c r="BK144"/>
  <c r="BK143"/>
  <c r="J140"/>
  <c r="BK137"/>
  <c r="J134"/>
  <c r="J133"/>
  <c r="J130"/>
  <c r="J224"/>
  <c r="J223"/>
  <c r="BK221"/>
  <c r="BK220"/>
  <c r="BK219"/>
  <c r="J218"/>
  <c r="J216"/>
  <c r="J215"/>
  <c r="J213"/>
  <c r="J211"/>
  <c r="J210"/>
  <c r="BK205"/>
  <c r="J204"/>
  <c r="BK201"/>
  <c r="J200"/>
  <c r="BK195"/>
  <c r="BK191"/>
  <c r="BK190"/>
  <c r="BK188"/>
  <c r="BK187"/>
  <c r="BK182"/>
  <c r="J180"/>
  <c r="BK179"/>
  <c r="BK177"/>
  <c r="BK173"/>
  <c r="BK172"/>
  <c r="BK171"/>
  <c r="BK170"/>
  <c r="BK169"/>
  <c r="BK165"/>
  <c r="J164"/>
  <c r="BK162"/>
  <c r="J160"/>
  <c r="BK157"/>
  <c r="J155"/>
  <c r="BK154"/>
  <c r="BK153"/>
  <c r="BK151"/>
  <c r="J150"/>
  <c r="J149"/>
  <c r="J147"/>
  <c r="BK146"/>
  <c r="J145"/>
  <c r="J143"/>
  <c r="BK140"/>
  <c r="J139"/>
  <c r="BK138"/>
  <c r="BK136"/>
  <c r="J132"/>
  <c r="BK131"/>
  <c r="J129"/>
  <c r="BK128"/>
  <c r="J221"/>
  <c r="J219"/>
  <c r="BK218"/>
  <c r="J217"/>
  <c r="BK215"/>
  <c r="J214"/>
  <c r="BK213"/>
  <c r="BK212"/>
  <c r="J208"/>
  <c r="J207"/>
  <c r="BK206"/>
  <c r="J205"/>
  <c r="BK202"/>
  <c r="BK200"/>
  <c r="J199"/>
  <c r="BK198"/>
  <c r="BK196"/>
  <c r="J195"/>
  <c r="BK193"/>
  <c r="J192"/>
  <c r="J189"/>
  <c r="J187"/>
  <c r="J185"/>
  <c r="BK184"/>
  <c r="BK183"/>
  <c r="J182"/>
  <c r="BK180"/>
  <c r="J179"/>
  <c r="J175"/>
  <c r="J172"/>
  <c r="J171"/>
  <c r="J168"/>
  <c r="BK167"/>
  <c r="J157"/>
  <c r="J153"/>
  <c r="J152"/>
  <c r="BK147"/>
  <c r="J146"/>
  <c r="J144"/>
  <c r="J142"/>
  <c r="J141"/>
  <c r="J136"/>
  <c r="BK133"/>
  <c r="BK132"/>
  <c r="BK129"/>
  <c r="BK217"/>
  <c r="BK216"/>
  <c r="J212"/>
  <c r="BK204"/>
  <c r="BK194"/>
  <c r="J193"/>
  <c r="J191"/>
  <c r="J190"/>
  <c r="J188"/>
  <c r="BK185"/>
  <c r="J184"/>
  <c r="J183"/>
  <c r="BK181"/>
  <c r="BK178"/>
  <c r="J176"/>
  <c r="BK175"/>
  <c r="BK174"/>
  <c r="J169"/>
  <c r="J166"/>
  <c r="J165"/>
  <c r="J163"/>
  <c r="J162"/>
  <c r="BK161"/>
  <c r="BK160"/>
  <c r="BK159"/>
  <c r="BK158"/>
  <c r="J156"/>
  <c r="BK155"/>
  <c r="J154"/>
  <c r="J151"/>
  <c r="BK150"/>
  <c r="BK145"/>
  <c r="BK142"/>
  <c r="BK141"/>
  <c r="BK139"/>
  <c r="J138"/>
  <c r="J137"/>
  <c r="BK134"/>
  <c r="J131"/>
  <c r="BK130"/>
  <c r="J128"/>
  <c i="1" r="AS94"/>
  <c i="2" l="1" r="T127"/>
  <c r="BK127"/>
  <c r="J127"/>
  <c r="J98"/>
  <c r="P127"/>
  <c r="R127"/>
  <c r="BK135"/>
  <c r="J135"/>
  <c r="J99"/>
  <c r="P135"/>
  <c r="R135"/>
  <c r="T135"/>
  <c r="BK148"/>
  <c r="J148"/>
  <c r="J100"/>
  <c r="P148"/>
  <c r="R148"/>
  <c r="T148"/>
  <c r="BK186"/>
  <c r="J186"/>
  <c r="J101"/>
  <c r="P186"/>
  <c r="R186"/>
  <c r="T186"/>
  <c r="BK197"/>
  <c r="J197"/>
  <c r="J102"/>
  <c r="P197"/>
  <c r="R197"/>
  <c r="T197"/>
  <c r="BK203"/>
  <c r="J203"/>
  <c r="J103"/>
  <c r="P203"/>
  <c r="R203"/>
  <c r="T203"/>
  <c r="BK209"/>
  <c r="J209"/>
  <c r="J104"/>
  <c r="P209"/>
  <c r="R209"/>
  <c r="T209"/>
  <c r="BK222"/>
  <c r="J222"/>
  <c r="J105"/>
  <c r="P222"/>
  <c r="R222"/>
  <c r="T222"/>
  <c r="BE128"/>
  <c r="BE132"/>
  <c r="BE152"/>
  <c r="BE153"/>
  <c r="BE162"/>
  <c r="BE163"/>
  <c r="BE166"/>
  <c r="BE170"/>
  <c r="BE172"/>
  <c r="BE176"/>
  <c r="BE179"/>
  <c r="BE182"/>
  <c r="BE187"/>
  <c r="BE193"/>
  <c r="BE196"/>
  <c r="BE199"/>
  <c r="BE204"/>
  <c r="BE208"/>
  <c r="BE210"/>
  <c r="BE214"/>
  <c r="F92"/>
  <c r="BE133"/>
  <c r="BE137"/>
  <c r="BE139"/>
  <c r="BE142"/>
  <c r="BE143"/>
  <c r="BE149"/>
  <c r="BE151"/>
  <c r="BE159"/>
  <c r="BE160"/>
  <c r="BE161"/>
  <c r="BE164"/>
  <c r="BE165"/>
  <c r="BE168"/>
  <c r="BE169"/>
  <c r="BE171"/>
  <c r="BE173"/>
  <c r="BE175"/>
  <c r="BE177"/>
  <c r="BE178"/>
  <c r="BE188"/>
  <c r="BE190"/>
  <c r="BE191"/>
  <c r="BE211"/>
  <c r="BE215"/>
  <c r="BE216"/>
  <c r="BE217"/>
  <c r="BE220"/>
  <c r="J89"/>
  <c r="BE129"/>
  <c r="BE134"/>
  <c r="BE140"/>
  <c r="BE147"/>
  <c r="BE155"/>
  <c r="BE157"/>
  <c r="BE158"/>
  <c r="BE167"/>
  <c r="BE174"/>
  <c r="BE180"/>
  <c r="BE184"/>
  <c r="BE192"/>
  <c r="BE195"/>
  <c r="BE198"/>
  <c r="BE201"/>
  <c r="BE206"/>
  <c r="BE207"/>
  <c r="BE213"/>
  <c r="BE218"/>
  <c r="BE219"/>
  <c r="E85"/>
  <c r="BE130"/>
  <c r="BE131"/>
  <c r="BE136"/>
  <c r="BE138"/>
  <c r="BE141"/>
  <c r="BE144"/>
  <c r="BE145"/>
  <c r="BE146"/>
  <c r="BE150"/>
  <c r="BE154"/>
  <c r="BE156"/>
  <c r="BE181"/>
  <c r="BE183"/>
  <c r="BE185"/>
  <c r="BE189"/>
  <c r="BE194"/>
  <c r="BE200"/>
  <c r="BE202"/>
  <c r="BE205"/>
  <c r="BE212"/>
  <c r="BE221"/>
  <c r="BE223"/>
  <c r="BE224"/>
  <c r="J34"/>
  <c i="1" r="AW95"/>
  <c i="2" r="F37"/>
  <c i="1" r="BD95"/>
  <c r="BD94"/>
  <c r="W33"/>
  <c i="2" r="F36"/>
  <c i="1" r="BC95"/>
  <c r="BC94"/>
  <c r="AY94"/>
  <c i="2" r="F34"/>
  <c i="1" r="BA95"/>
  <c r="BA94"/>
  <c r="W30"/>
  <c i="2" r="F35"/>
  <c i="1" r="BB95"/>
  <c r="BB94"/>
  <c r="W31"/>
  <c i="2" l="1" r="P126"/>
  <c r="P125"/>
  <c i="1" r="AU95"/>
  <c i="2" r="T126"/>
  <c r="T125"/>
  <c r="R126"/>
  <c r="R125"/>
  <c r="BK126"/>
  <c r="J126"/>
  <c r="J97"/>
  <c i="1" r="AU94"/>
  <c r="AW94"/>
  <c r="AK30"/>
  <c r="W32"/>
  <c r="AX94"/>
  <c i="2" r="F33"/>
  <c i="1" r="AZ95"/>
  <c r="AZ94"/>
  <c r="AV94"/>
  <c r="AK29"/>
  <c i="2" r="J33"/>
  <c i="1" r="AV95"/>
  <c r="AT95"/>
  <c i="2" l="1" r="BK125"/>
  <c r="J125"/>
  <c r="J96"/>
  <c i="1" r="AT94"/>
  <c r="W29"/>
  <c i="2" l="1" r="J30"/>
  <c i="1" r="AG95"/>
  <c r="AG94"/>
  <c r="AK26"/>
  <c r="AK35"/>
  <c l="1" r="AN94"/>
  <c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<sst xmlns="http://schemas.openxmlformats.org/spreadsheetml/2006/main">
  <si>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</si>
  <si>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</si>
  <si>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</si>
  <si>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</si>
  <si>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</si>
  <si>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{593b3979-87be-41c5-9456-4d7dcd4b4a77}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</si>
  <si>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</si>
  <si>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</si>
  <si>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</si>
  <si>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</si>
  <si>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</si>
  <si>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</si>
  <si>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</si>
  <si>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</si>
  <si>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635190033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</si>
  <si>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</si>
  <si>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</si>
  <si>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žst. Ostrava-Bartovice</t>
  </si>
  <si>
    <t>KSO:</t>
  </si>
  <si>
    <t>CC-CZ:</t>
  </si>
  <si>
    <t>Místo:</t>
  </si>
  <si>
    <t>žst. Ostrava Bartovicce</t>
  </si>
  <si>
    <t>Datum:</t>
  </si>
  <si>
    <t>2. 12. 2020</t>
  </si>
  <si>
    <t>Zadavatel:</t>
  </si>
  <si>
    <t>IČ:</t>
  </si>
  <si>
    <t>Správa železnic, státní organizace-OŘ Ostrava SEE</t>
  </si>
  <si>
    <t>DIČ:</t>
  </si>
  <si>
    <t>Uchazeč:</t>
  </si>
  <si>
    <t>Vyplň údaj</t>
  </si>
  <si>
    <t>Projektant:</t>
  </si>
  <si>
    <t>Miroslav Brabec</t>
  </si>
  <si>
    <t>True</t>
  </si>
  <si>
    <t>Zpracovatel:</t>
  </si>
  <si>
    <t>Elektrizace železnic Praha a.s.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</si>
  <si>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</si>
  <si>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</si>
  <si>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</si>
  <si>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</si>
  <si>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</si>
  <si>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</si>
  <si>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</si>
  <si>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</si>
  <si>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</si>
  <si>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</si>
  <si>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</si>
  <si>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</si>
  <si>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</si>
  <si>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</si>
  <si>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</si>
  <si>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</si>
  <si>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</si>
  <si>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</si>
  <si>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</si>
  <si>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</si>
  <si>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</si>
  <si>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</si>
  <si>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</si>
  <si>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</si>
  <si>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</si>
  <si>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</si>
  <si>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</si>
  <si>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</si>
  <si>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</si>
  <si>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</si>
  <si>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</si>
  <si>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</si>
  <si>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</si>
  <si>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</si>
  <si>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</si>
  <si>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</si>
  <si>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</si>
  <si>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</si>
  <si>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</si>
  <si>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</si>
  <si>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</si>
  <si>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</si>
  <si>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</si>
  <si>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</si>
  <si>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</si>
  <si>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</si>
  <si>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</si>
  <si>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</si>
  <si>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</si>
  <si>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{152836fd-2c35-4996-933d-397db40fd2ea}</t>
  </si>
  <si>
    <t>2</t>
  </si>
  <si>
    <t>KRYCÍ LIST SOUPISU PRACÍ</t>
  </si>
  <si>
    <t>Objekt:</t>
  </si>
  <si>
    <t>SO 01 - Oprava TV v žst. Ostrava-Bartovice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</si>
  <si>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</si>
  <si>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</si>
  <si>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</si>
  <si>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</si>
  <si>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</si>
  <si>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</si>
  <si>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74A - Základy TV</t>
  </si>
  <si>
    <t xml:space="preserve">    74B - Stožáry TV</t>
  </si>
  <si>
    <t xml:space="preserve">    74C - Vodiče TV</t>
  </si>
  <si>
    <t xml:space="preserve">    74D - Demontáže TV</t>
  </si>
  <si>
    <t xml:space="preserve">    74I - Poplatky, Ostatní TV</t>
  </si>
  <si>
    <t xml:space="preserve">    74J - Zkoušky a revize</t>
  </si>
  <si>
    <t xml:space="preserve">    74K - Osvětlení na TP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</si>
  <si>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</si>
  <si>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</si>
  <si>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</si>
  <si>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</si>
  <si>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</si>
  <si>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</si>
  <si>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</si>
  <si>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</si>
  <si>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</si>
  <si>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</si>
  <si>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</si>
  <si>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</si>
  <si>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</si>
  <si>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</si>
  <si>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</si>
  <si>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</si>
  <si>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74A</t>
  </si>
  <si>
    <t>Základy TV</t>
  </si>
  <si>
    <t>K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</si>
  <si>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</si>
  <si>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</si>
  <si>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kus</t>
  </si>
  <si>
    <t>Sborník UOŽI 01 2020</t>
  </si>
  <si>
    <t>512</t>
  </si>
  <si>
    <t>1100918360</t>
  </si>
  <si>
    <t>M</t>
  </si>
  <si>
    <t>7497100010</t>
  </si>
  <si>
    <t>Základy trakčního vedení Materiál pro úpravu kabelů u základu TV</t>
  </si>
  <si>
    <t>128</t>
  </si>
  <si>
    <t>-1680221676</t>
  </si>
  <si>
    <t>3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</si>
  <si>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</si>
  <si>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</si>
  <si>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m3</t>
  </si>
  <si>
    <t>4</t>
  </si>
  <si>
    <t>-1326865153</t>
  </si>
  <si>
    <t>7497100020</t>
  </si>
  <si>
    <t>Základy trakčního vedení Hloubený základ TV - materiál</t>
  </si>
  <si>
    <t>-586185265</t>
  </si>
  <si>
    <t>5</t>
  </si>
  <si>
    <t>7497100060</t>
  </si>
  <si>
    <t>Základy trakčního vedení Výztuž pro základ TV - jednodílná</t>
  </si>
  <si>
    <t>8</t>
  </si>
  <si>
    <t>-831985996</t>
  </si>
  <si>
    <t>6</t>
  </si>
  <si>
    <t>7497100070</t>
  </si>
  <si>
    <t>Základy trakčního vedení Svorník kotevní kovaný pro základ TV vč. povrch. úpravy dle TKP</t>
  </si>
  <si>
    <t>1348849641</t>
  </si>
  <si>
    <t>7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</si>
  <si>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</si>
  <si>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</si>
  <si>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</si>
  <si>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-190935297</t>
  </si>
  <si>
    <t>74B</t>
  </si>
  <si>
    <t>Stožáry TV</t>
  </si>
  <si>
    <t>7497251050</t>
  </si>
  <si>
    <t>Montáž stožárů trakčního vedení výšky do do 16 m, typ BP - včetně konečné regulace po zatížení</t>
  </si>
  <si>
    <t>1498609664</t>
  </si>
  <si>
    <t>9</t>
  </si>
  <si>
    <t>7497200450</t>
  </si>
  <si>
    <t xml:space="preserve">Stožáry trakčního vedení Stožár TV  -  typ  ( BP 12,5m )  vč. podlití</t>
  </si>
  <si>
    <t>698068640</t>
  </si>
  <si>
    <t>10</t>
  </si>
  <si>
    <t>7497252015</t>
  </si>
  <si>
    <t>Jednostranné připevnění břevna typ 23, 34</t>
  </si>
  <si>
    <t>-990245370</t>
  </si>
  <si>
    <t>11</t>
  </si>
  <si>
    <t>7497200500</t>
  </si>
  <si>
    <t xml:space="preserve">Stožáry trakčního vedení Břevno typ  23 L</t>
  </si>
  <si>
    <t>m</t>
  </si>
  <si>
    <t>2085671319</t>
  </si>
  <si>
    <t>12</t>
  </si>
  <si>
    <t>7497200510</t>
  </si>
  <si>
    <t xml:space="preserve">Stožáry trakčního vedení Břevno typ  34 L</t>
  </si>
  <si>
    <t>-425259160</t>
  </si>
  <si>
    <t>13</t>
  </si>
  <si>
    <t>7497253015</t>
  </si>
  <si>
    <t>Kluzné uložení břevna typ 23, 34 na BP stožáru</t>
  </si>
  <si>
    <t>1740419828</t>
  </si>
  <si>
    <t>14</t>
  </si>
  <si>
    <t>7497200550</t>
  </si>
  <si>
    <t>Stožáry trakčního vedení Materiál pro kluzné uložení břevna 23,34 na BP stožáru</t>
  </si>
  <si>
    <t>1321722105</t>
  </si>
  <si>
    <t>7497254015</t>
  </si>
  <si>
    <t>Připevnění závěsu břevna typ 23, 34</t>
  </si>
  <si>
    <t>2093555299</t>
  </si>
  <si>
    <t>16</t>
  </si>
  <si>
    <t>7497200580</t>
  </si>
  <si>
    <t>Stožáry trakčního vedení Materiál sestavení pro připevnění závěsu břevna 23,34 na BP</t>
  </si>
  <si>
    <t>-2044826751</t>
  </si>
  <si>
    <t>17</t>
  </si>
  <si>
    <t>7497200540</t>
  </si>
  <si>
    <t xml:space="preserve">Stožáry trakčního vedení Materiál pro připevnění břevna 23,34 vč. ukončení břevna  C na BP</t>
  </si>
  <si>
    <t>-1583152217</t>
  </si>
  <si>
    <t>18</t>
  </si>
  <si>
    <t>7497256015</t>
  </si>
  <si>
    <t>Příplatek za montáž bran nad stávajícím trakčním vedením</t>
  </si>
  <si>
    <t>-1262876683</t>
  </si>
  <si>
    <t>19</t>
  </si>
  <si>
    <t>1576523722</t>
  </si>
  <si>
    <t>74C</t>
  </si>
  <si>
    <t>Vodiče TV</t>
  </si>
  <si>
    <t>20</t>
  </si>
  <si>
    <t>7497350020</t>
  </si>
  <si>
    <t>Montáž závěsu na konzole bez přídavného lana</t>
  </si>
  <si>
    <t>-1609592177</t>
  </si>
  <si>
    <t>7497300020</t>
  </si>
  <si>
    <t>Vodiče trakčního vedení Závěs na konzole</t>
  </si>
  <si>
    <t>-427138467</t>
  </si>
  <si>
    <t>22</t>
  </si>
  <si>
    <t>7497350155</t>
  </si>
  <si>
    <t>Montáž závěsu SIK</t>
  </si>
  <si>
    <t>-236729064</t>
  </si>
  <si>
    <t>23</t>
  </si>
  <si>
    <t>7497300200</t>
  </si>
  <si>
    <t>Vodiče trakčního vedení Závěs SIK</t>
  </si>
  <si>
    <t>1239679049</t>
  </si>
  <si>
    <t>24</t>
  </si>
  <si>
    <t>7497350165</t>
  </si>
  <si>
    <t>Montáž závěsu na SIK kombinovaného</t>
  </si>
  <si>
    <t>-807209714</t>
  </si>
  <si>
    <t>25</t>
  </si>
  <si>
    <t>7497300220</t>
  </si>
  <si>
    <t>Vodiče trakčního vedení Závěs na SIK kombinovaný</t>
  </si>
  <si>
    <t>-342030459</t>
  </si>
  <si>
    <t>26</t>
  </si>
  <si>
    <t>7497300050</t>
  </si>
  <si>
    <t>Vodiče trakčního vedení Příplatek 2x plastový izolátor do ramena TV nebo SIK-u</t>
  </si>
  <si>
    <t>-1696490337</t>
  </si>
  <si>
    <t>27</t>
  </si>
  <si>
    <t>7497350200</t>
  </si>
  <si>
    <t>Montáž věšáku troleje</t>
  </si>
  <si>
    <t>1688790914</t>
  </si>
  <si>
    <t>28</t>
  </si>
  <si>
    <t>7497300260</t>
  </si>
  <si>
    <t>Vodiče trakčního vedení Věšák troleje pohyblivý s proměnnou délkou</t>
  </si>
  <si>
    <t>1468893699</t>
  </si>
  <si>
    <t>29</t>
  </si>
  <si>
    <t>7497350270</t>
  </si>
  <si>
    <t>Montáž pevného bodu kompenzované sestavy</t>
  </si>
  <si>
    <t>-1135338760</t>
  </si>
  <si>
    <t>30</t>
  </si>
  <si>
    <t>7497300330</t>
  </si>
  <si>
    <t>Vodiče trakčního vedení Pevný bod kompenzované sestavy</t>
  </si>
  <si>
    <t>978959652</t>
  </si>
  <si>
    <t>31</t>
  </si>
  <si>
    <t>7497350295</t>
  </si>
  <si>
    <t>Montáž kotvení pevného bodu na stožár BP - jedna kolej</t>
  </si>
  <si>
    <t>-1035124542</t>
  </si>
  <si>
    <t>32</t>
  </si>
  <si>
    <t>7497300350</t>
  </si>
  <si>
    <t>Vodiče trakčního vedení Materiál sestavení pro kotvení pevného bodu na stož. BP - jedna kolej</t>
  </si>
  <si>
    <t>-2024967504</t>
  </si>
  <si>
    <t>33</t>
  </si>
  <si>
    <t>7497350300</t>
  </si>
  <si>
    <t>Montáž kotvení pevného bodu na stožár BP - dvě koleje</t>
  </si>
  <si>
    <t>1145285735</t>
  </si>
  <si>
    <t>34</t>
  </si>
  <si>
    <t>7497300360</t>
  </si>
  <si>
    <t>Vodiče trakčního vedení Materiál sestavení pro kotvení pevného bodu na stož. BP - dvě koleje</t>
  </si>
  <si>
    <t>-562419684</t>
  </si>
  <si>
    <t>35</t>
  </si>
  <si>
    <t>7497350360</t>
  </si>
  <si>
    <t>Kotvení lana jednoho nebo dvou 50-70 mm2 na stožár BP</t>
  </si>
  <si>
    <t>1503728538</t>
  </si>
  <si>
    <t>36</t>
  </si>
  <si>
    <t>7497300430</t>
  </si>
  <si>
    <t>Vodiče trakčního vedení Kotvení jednoho nebo dvou lan 50-70 mm2 na BP</t>
  </si>
  <si>
    <t>-1308267185</t>
  </si>
  <si>
    <t>37</t>
  </si>
  <si>
    <t>7497350420</t>
  </si>
  <si>
    <t>Vložení izolace v podélných a příčných polích</t>
  </si>
  <si>
    <t>908335864</t>
  </si>
  <si>
    <t>38</t>
  </si>
  <si>
    <t>7497300510</t>
  </si>
  <si>
    <t>Vodiče trakčního vedení Vložená izolace v podélných a příčných polích</t>
  </si>
  <si>
    <t>-1956363765</t>
  </si>
  <si>
    <t>39</t>
  </si>
  <si>
    <t>7497350720</t>
  </si>
  <si>
    <t>Výšková regulace troleje</t>
  </si>
  <si>
    <t>1846819744</t>
  </si>
  <si>
    <t>40</t>
  </si>
  <si>
    <t>7497350730</t>
  </si>
  <si>
    <t>Montáž definitivní regulace pohyblivého kotvení troleje</t>
  </si>
  <si>
    <t>537079258</t>
  </si>
  <si>
    <t>41</t>
  </si>
  <si>
    <t>7497350732</t>
  </si>
  <si>
    <t>Montáž definitivní regulace pohyblivého kotvení nosného lana</t>
  </si>
  <si>
    <t>111549803</t>
  </si>
  <si>
    <t>42</t>
  </si>
  <si>
    <t>7497350750</t>
  </si>
  <si>
    <t>Zajištění kotvení nosného lana a troleje všech sestavení</t>
  </si>
  <si>
    <t>788436331</t>
  </si>
  <si>
    <t>43</t>
  </si>
  <si>
    <t>7497350760</t>
  </si>
  <si>
    <t>Zkouška trakčního vedení vlastností mechanických - prvotní zkouška dodaného zařízení podle TKP</t>
  </si>
  <si>
    <t>km</t>
  </si>
  <si>
    <t>-1885327980</t>
  </si>
  <si>
    <t>44</t>
  </si>
  <si>
    <t>7497350765</t>
  </si>
  <si>
    <t>Zkouška trakčního vedení vlastností elektrických - prvotní zkouška dodaného zařízení podle TKP</t>
  </si>
  <si>
    <t>1695056962</t>
  </si>
  <si>
    <t>45</t>
  </si>
  <si>
    <t>7497351400</t>
  </si>
  <si>
    <t>Upevnění konzol středové, stranové</t>
  </si>
  <si>
    <t>1032466697</t>
  </si>
  <si>
    <t>46</t>
  </si>
  <si>
    <t>7497301800</t>
  </si>
  <si>
    <t>Vodiče trakčního vedení Materiál sestavení pro upevnění konzol středové,stranové</t>
  </si>
  <si>
    <t>526232016</t>
  </si>
  <si>
    <t>47</t>
  </si>
  <si>
    <t>7497351590</t>
  </si>
  <si>
    <t>Montáž ukolejnění s průrazkou T, P, 2T, BP, DS, OK - 1 vodič</t>
  </si>
  <si>
    <t>-573902858</t>
  </si>
  <si>
    <t>48</t>
  </si>
  <si>
    <t>7497301980</t>
  </si>
  <si>
    <t xml:space="preserve">Vodiče trakčního vedení Ukolejnění s průrazkou T, P, 2T, BP, DS, OK   - 1 vodič</t>
  </si>
  <si>
    <t>-1372192905</t>
  </si>
  <si>
    <t>49</t>
  </si>
  <si>
    <t>7497351770</t>
  </si>
  <si>
    <t>Montáž výstražných tabulek na stožáru T, P, BP, DS</t>
  </si>
  <si>
    <t>-1890593179</t>
  </si>
  <si>
    <t>50</t>
  </si>
  <si>
    <t>7497302250</t>
  </si>
  <si>
    <t>Vodiče trakčního vedení Výstražné tabulky na stožáru T, P, BP, DS</t>
  </si>
  <si>
    <t>55172366</t>
  </si>
  <si>
    <t>51</t>
  </si>
  <si>
    <t>7497351780</t>
  </si>
  <si>
    <t>Číslování stožárů a pohonů odpojovačů 1 - 3 znaky</t>
  </si>
  <si>
    <t>925678055</t>
  </si>
  <si>
    <t>52</t>
  </si>
  <si>
    <t>7497302260</t>
  </si>
  <si>
    <t>Vodiče trakčního vedení Tabulka číslování stožárů a pohonů odpojovačů 1 - 3 znaky</t>
  </si>
  <si>
    <t>1180423704</t>
  </si>
  <si>
    <t>53</t>
  </si>
  <si>
    <t>7499700390</t>
  </si>
  <si>
    <t>Nátěry trakčního vedení Barva a řed. pro bezpečnostní černožluté pruhy na podpěře TV</t>
  </si>
  <si>
    <t>599924061</t>
  </si>
  <si>
    <t>54</t>
  </si>
  <si>
    <t>7497351810</t>
  </si>
  <si>
    <t>Úpravy stávajícího trakčního vedení provizorní stavy za 100 m - obsahuje i veškeré další práce a úpravy na stávajícím trakčního vedení, nutné ke zprovoznění trakčního vedení</t>
  </si>
  <si>
    <t>-1145743417</t>
  </si>
  <si>
    <t>55</t>
  </si>
  <si>
    <t>7497651010</t>
  </si>
  <si>
    <t>HZS na trakčním vedení</t>
  </si>
  <si>
    <t>-373109889</t>
  </si>
  <si>
    <t>56</t>
  </si>
  <si>
    <t>-811140742</t>
  </si>
  <si>
    <t>74D</t>
  </si>
  <si>
    <t>Demontáže TV</t>
  </si>
  <si>
    <t>57</t>
  </si>
  <si>
    <t>7497271035</t>
  </si>
  <si>
    <t>Demontáže zařízení trakčního vedení stožáru BP, AP - demontáž stávajícího zařízení se všemi pomocnými doplňujícími úpravami</t>
  </si>
  <si>
    <t>400548290</t>
  </si>
  <si>
    <t>58</t>
  </si>
  <si>
    <t>7497271045</t>
  </si>
  <si>
    <t>Demontáže zařízení trakčního vedení stožáru konzoly TV - demontáž stávajícího zařízení se všemi pomocnými doplňujícími úpravami, včetně upevnění</t>
  </si>
  <si>
    <t>-697040162</t>
  </si>
  <si>
    <t>59</t>
  </si>
  <si>
    <t>7497271055</t>
  </si>
  <si>
    <t>Demontáže zařízení trakčního vedení stožáru SIK-K, KV, KK - demontáž stávajícího zařízení se všemi pomocnými doplňujícími úpravami, včetně závěsů</t>
  </si>
  <si>
    <t>-909147367</t>
  </si>
  <si>
    <t>60</t>
  </si>
  <si>
    <t>7497371015</t>
  </si>
  <si>
    <t>Demontáže zařízení trakčního vedení závěsu na převěsu - demontáž stávajícího zařízení se všemi pomocnými doplňujícími úpravami</t>
  </si>
  <si>
    <t>1468097478</t>
  </si>
  <si>
    <t>61</t>
  </si>
  <si>
    <t>7497371030</t>
  </si>
  <si>
    <t>Demontáže zařízení trakčního vedení závěsu příčných lan směrových, nosných - demontáž stávajícího zařízení se všemi pomocnými doplňujícími úpravami, včetně kotvení</t>
  </si>
  <si>
    <t>-383766988</t>
  </si>
  <si>
    <t>62</t>
  </si>
  <si>
    <t>7497371040</t>
  </si>
  <si>
    <t>Demontáže zařízení trakčního vedení závěsu věšáku - demontáž stávajícího zařízení se všemi pomocnými doplňujícími úpravami, úplná</t>
  </si>
  <si>
    <t>-223254277</t>
  </si>
  <si>
    <t>63</t>
  </si>
  <si>
    <t>7497371065</t>
  </si>
  <si>
    <t>Demontáže zařízení trakčního vedení závěsu vložené izolace - demontáž stávajícího zařízení se všemi pomocnými doplňujícími úpravami</t>
  </si>
  <si>
    <t>1358133689</t>
  </si>
  <si>
    <t>64</t>
  </si>
  <si>
    <t>7497371070</t>
  </si>
  <si>
    <t>Demontáže zařízení trakčního vedení závěsu pevného bodu - demontáž stávajícího zařízení se všemi pomocnými doplňujícími úpravami, včetně zakotvení</t>
  </si>
  <si>
    <t>-1155406778</t>
  </si>
  <si>
    <t>65</t>
  </si>
  <si>
    <t>7497371420</t>
  </si>
  <si>
    <t>Demontáže zařízení trakčního vedení lana zesilovacího vedení převěšení ZV,NV, OV - demontáž stávajícího zařízení se všemi pomocnými doplňujícími úpravami</t>
  </si>
  <si>
    <t>-62492376</t>
  </si>
  <si>
    <t>66</t>
  </si>
  <si>
    <t>-2006477186</t>
  </si>
  <si>
    <t>74I</t>
  </si>
  <si>
    <t>Poplatky, Ostatní TV</t>
  </si>
  <si>
    <t>67</t>
  </si>
  <si>
    <t>961055111R</t>
  </si>
  <si>
    <t xml:space="preserve">Bourání základů z betonu  železového</t>
  </si>
  <si>
    <t>CS ÚRS 01 2020</t>
  </si>
  <si>
    <t>1560761648</t>
  </si>
  <si>
    <t>68</t>
  </si>
  <si>
    <t>997013501R</t>
  </si>
  <si>
    <t xml:space="preserve">Odvoz suti a vybouraných hmot na skládku nebo meziskládku  se složením, na vzdálenost do 1 km</t>
  </si>
  <si>
    <t>t</t>
  </si>
  <si>
    <t>-1392833367</t>
  </si>
  <si>
    <t>69</t>
  </si>
  <si>
    <t>997013509R</t>
  </si>
  <si>
    <t xml:space="preserve">Odvoz suti a vybouraných hmot na skládku nebo meziskládku  se složením, na vzdálenost Příplatek k ceně za každý další i započatý 1 km přes 1 km</t>
  </si>
  <si>
    <t>-2004336360</t>
  </si>
  <si>
    <t>70</t>
  </si>
  <si>
    <t>997013601R</t>
  </si>
  <si>
    <t>Poplatek za uložení stavebního odpadu na skládce (skládkovné) z prostého betonu zatříděného do Katalogu odpadů pod kódem 17 01 01</t>
  </si>
  <si>
    <t>1160680344</t>
  </si>
  <si>
    <t>71</t>
  </si>
  <si>
    <t>997221655R</t>
  </si>
  <si>
    <t>Poplatek za uložení stavebního odpadu na skládce (skládkovné) zeminy a kamení zatříděného do Katalogu odpadů pod kódem 17 05 04</t>
  </si>
  <si>
    <t>2023270271</t>
  </si>
  <si>
    <t>74J</t>
  </si>
  <si>
    <t>Zkoušky a revize</t>
  </si>
  <si>
    <t>72</t>
  </si>
  <si>
    <t>7498151010</t>
  </si>
  <si>
    <t>Provedení technické prohlídky a zkoušky na silnoproudém zařízení, zařízení TV, zařízení NS, transformoven, EPZ pro opravné práce pro objem investičních nákladů do 100 000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</si>
  <si>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2016788651</t>
  </si>
  <si>
    <t>73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</si>
  <si>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</si>
  <si>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</si>
  <si>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-1208281140</t>
  </si>
  <si>
    <t>74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</si>
  <si>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</si>
  <si>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</si>
  <si>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-235955564</t>
  </si>
  <si>
    <t>75</t>
  </si>
  <si>
    <t>7498155010</t>
  </si>
  <si>
    <t>Měření parametrů trakčního vedení dle ČSN měřícím vozem - obsahuje cenu měření a kontrolu parametrů trolejových vedení a trakčních zařízení</t>
  </si>
  <si>
    <t>den</t>
  </si>
  <si>
    <t>733951832</t>
  </si>
  <si>
    <t>76</t>
  </si>
  <si>
    <t>7498156010</t>
  </si>
  <si>
    <t>Měření dotykových napětí u trakčního stožáru - obsahuje i cenu měření a kontrolu parametrů trolejových vedení a trakčních zařízení podle požadavku ČSN, jejich vyhodnocení včetně nájmu mechanizmu a měřících zařízení</t>
  </si>
  <si>
    <t>820606968</t>
  </si>
  <si>
    <t>74K</t>
  </si>
  <si>
    <t>Osvětlení na TP</t>
  </si>
  <si>
    <t>77</t>
  </si>
  <si>
    <t>7497451010</t>
  </si>
  <si>
    <t>Montáž osvětlení trakčního vedení připevnění svítidla na stožár T, P,TB,TS,TBS, BP, DS, břevnu</t>
  </si>
  <si>
    <t>-529717517</t>
  </si>
  <si>
    <t>78</t>
  </si>
  <si>
    <t>7497400010</t>
  </si>
  <si>
    <t xml:space="preserve">Osvětlení  na trakčním vedení_K sestava Materiál sestavy Připevnění svítidla na stož.T,P,TB,TS,TBS, BP, DS, břevnu</t>
  </si>
  <si>
    <t>497022774</t>
  </si>
  <si>
    <t>79</t>
  </si>
  <si>
    <t>7497451025</t>
  </si>
  <si>
    <t>Montáž osvětlení trakčního vedení montáž svorkovnicové skříně na stožár T, P, BP, DS do výše nad 4 m skříně s deskou</t>
  </si>
  <si>
    <t>-890648127</t>
  </si>
  <si>
    <t>80</t>
  </si>
  <si>
    <t>7497400040</t>
  </si>
  <si>
    <t xml:space="preserve">Osvětlení  na trakčním vedení_K sestava Materiál sestavy Svorkov. skříň s deskou na stož.T,P,BP,DS nad 4m</t>
  </si>
  <si>
    <t>-1507595285</t>
  </si>
  <si>
    <t>81</t>
  </si>
  <si>
    <t>7497451030</t>
  </si>
  <si>
    <t>Montáž osvětlení trakčního vedení uchycení 1 až 4 kabelů do výše 8 m na stožár T, P, BP</t>
  </si>
  <si>
    <t>1771269192</t>
  </si>
  <si>
    <t>82</t>
  </si>
  <si>
    <t>7497400050</t>
  </si>
  <si>
    <t xml:space="preserve">Osvětlení  na trakčním vedení_K sestava Materiál sestavy Uchycení 1-4 kabelů do výše 8m na stož.T,P,BP</t>
  </si>
  <si>
    <t>-906274300</t>
  </si>
  <si>
    <t>83</t>
  </si>
  <si>
    <t>7497451035</t>
  </si>
  <si>
    <t>Montáž osvětlení trakčního vedení vedení kabelů do výše 8 m na stožár T, P, BP 1 až 2</t>
  </si>
  <si>
    <t>-1152268677</t>
  </si>
  <si>
    <t>84</t>
  </si>
  <si>
    <t>7497400060</t>
  </si>
  <si>
    <t xml:space="preserve">Osvětlení  na trakčním vedení_K sestava Materiál sestavy Vedení 1-2 kabelů do výše 8m na stož.T,P,BP</t>
  </si>
  <si>
    <t>-685819570</t>
  </si>
  <si>
    <t>85</t>
  </si>
  <si>
    <t>7497451040</t>
  </si>
  <si>
    <t>Montáž osvětlení trakčního vedení montáž svodu kabelu do země na stožáru T, P, BP, DS</t>
  </si>
  <si>
    <t>1643455899</t>
  </si>
  <si>
    <t>86</t>
  </si>
  <si>
    <t>7497400080</t>
  </si>
  <si>
    <t xml:space="preserve">Osvětlení  na trakčním vedení_K sestava Materiál sestavy Svod kabelu do země na stožáru T,P,BP,DS</t>
  </si>
  <si>
    <t>-453851941</t>
  </si>
  <si>
    <t>87</t>
  </si>
  <si>
    <t>7497451047</t>
  </si>
  <si>
    <t>Montáž osvětlení trakčního vedení uchycení kabelu mezi nosnou bránou a svítidlem na stožáru T, P, BP, DS</t>
  </si>
  <si>
    <t>306028571</t>
  </si>
  <si>
    <t>88</t>
  </si>
  <si>
    <t>7497571020</t>
  </si>
  <si>
    <t>Demontáž závěsného optického kabelu (ZOK) nástavce pro stožár - demontáž stávajícího zařízení se všemi pomocnými doplňujícími úpravami</t>
  </si>
  <si>
    <t>-22807630</t>
  </si>
  <si>
    <t>VRN</t>
  </si>
  <si>
    <t>Vedlejší rozpočtové náklady</t>
  </si>
  <si>
    <t>89</t>
  </si>
  <si>
    <t>022101021</t>
  </si>
  <si>
    <t>Geodetické práce Geodetické práce po ukončení opravy</t>
  </si>
  <si>
    <t>%</t>
  </si>
  <si>
    <t>1732871280</t>
  </si>
  <si>
    <t>90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</si>
  <si>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</si>
  <si>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</si>
  <si>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-828149107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</si>
</sst>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635190033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TV v žst. Ostrava-Bartovice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žst. Ostrava Bartovicce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2. 12. 2020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organizace-OŘ Ostrava SEE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Miroslav Brabec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25.6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Elektrizace železnic Praha a.s.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01 - Oprava TV v žst. 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'SO 01 - Oprava TV v žst. ...'!P125</f>
        <v>0</v>
      </c>
      <c r="AV95" s="125">
        <f>'SO 01 - Oprava TV v žst. ...'!J33</f>
        <v>0</v>
      </c>
      <c r="AW95" s="125">
        <f>'SO 01 - Oprava TV v žst. ...'!J34</f>
        <v>0</v>
      </c>
      <c r="AX95" s="125">
        <f>'SO 01 - Oprava TV v žst. ...'!J35</f>
        <v>0</v>
      </c>
      <c r="AY95" s="125">
        <f>'SO 01 - Oprava TV v žst. ...'!J36</f>
        <v>0</v>
      </c>
      <c r="AZ95" s="125">
        <f>'SO 01 - Oprava TV v žst. ...'!F33</f>
        <v>0</v>
      </c>
      <c r="BA95" s="125">
        <f>'SO 01 - Oprava TV v žst. ...'!F34</f>
        <v>0</v>
      </c>
      <c r="BB95" s="125">
        <f>'SO 01 - Oprava TV v žst. ...'!F35</f>
        <v>0</v>
      </c>
      <c r="BC95" s="125">
        <f>'SO 01 - Oprava TV v žst. ...'!F36</f>
        <v>0</v>
      </c>
      <c r="BD95" s="127">
        <f>'SO 01 - Oprava TV v žst. ...'!F37</f>
        <v>0</v>
      </c>
      <c r="BE95" s="7"/>
      <c r="BT95" s="128" t="s">
        <v>83</v>
      </c>
      <c r="BV95" s="128" t="s">
        <v>78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JWYguxtzcHmf0/MdsNl/FL/FTKA2adO3fEk5meTMhQrpFI4S6XMkoA6VQlf7R2ldp1ZN5vgG4D+cCDYEhK2Glw==" hashValue="10kO+KoWQ1V5lVJHqeSoQ90+jBof9fJVwHz8A1vDQs84O1pq/3MBsaeMGOw6b0ue8KhUK6ZPmvMzy9KahRLjZ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 - Oprava TV v žst.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85</v>
      </c>
    </row>
    <row r="4" s="1" customFormat="1" ht="24.96" customHeight="1">
      <c r="B4" s="17"/>
      <c r="D4" s="131" t="s">
        <v>86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Oprava TV v žst. Ostrava-Bartovice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2. 12. 2020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26</v>
      </c>
      <c r="F15" s="35"/>
      <c r="G15" s="35"/>
      <c r="H15" s="35"/>
      <c r="I15" s="133" t="s">
        <v>27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28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30</v>
      </c>
      <c r="E20" s="35"/>
      <c r="F20" s="35"/>
      <c r="G20" s="35"/>
      <c r="H20" s="35"/>
      <c r="I20" s="133" t="s">
        <v>25</v>
      </c>
      <c r="J20" s="136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31</v>
      </c>
      <c r="F21" s="35"/>
      <c r="G21" s="35"/>
      <c r="H21" s="35"/>
      <c r="I21" s="133" t="s">
        <v>27</v>
      </c>
      <c r="J21" s="136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33</v>
      </c>
      <c r="E23" s="35"/>
      <c r="F23" s="35"/>
      <c r="G23" s="35"/>
      <c r="H23" s="35"/>
      <c r="I23" s="133" t="s">
        <v>25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34</v>
      </c>
      <c r="F24" s="35"/>
      <c r="G24" s="35"/>
      <c r="H24" s="35"/>
      <c r="I24" s="133" t="s">
        <v>27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36</v>
      </c>
      <c r="E30" s="35"/>
      <c r="F30" s="35"/>
      <c r="G30" s="35"/>
      <c r="H30" s="35"/>
      <c r="I30" s="35"/>
      <c r="J30" s="144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38</v>
      </c>
      <c r="G32" s="35"/>
      <c r="H32" s="35"/>
      <c r="I32" s="145" t="s">
        <v>37</v>
      </c>
      <c r="J32" s="14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40</v>
      </c>
      <c r="E33" s="133" t="s">
        <v>41</v>
      </c>
      <c r="F33" s="147">
        <f>ROUND((SUM(BE125:BE224)),  2)</f>
        <v>0</v>
      </c>
      <c r="G33" s="35"/>
      <c r="H33" s="35"/>
      <c r="I33" s="148">
        <v>0.20999999999999999</v>
      </c>
      <c r="J33" s="147">
        <f>ROUND(((SUM(BE125:BE224))*I33),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42</v>
      </c>
      <c r="F34" s="147">
        <f>ROUND((SUM(BF125:BF224)),  2)</f>
        <v>0</v>
      </c>
      <c r="G34" s="35"/>
      <c r="H34" s="35"/>
      <c r="I34" s="148">
        <v>0.14999999999999999</v>
      </c>
      <c r="J34" s="147">
        <f>ROUND(((SUM(BF125:BF224))*I34),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43</v>
      </c>
      <c r="F35" s="147">
        <f>ROUND((SUM(BG125:BG224)),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44</v>
      </c>
      <c r="F36" s="147">
        <f>ROUND((SUM(BH125:BH224)),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45</v>
      </c>
      <c r="F37" s="147">
        <f>ROUND((SUM(BI125:BI224)),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Oprava TV v žst. Ostrava-Bartovice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01 - Oprava TV v žst. Ostrava-Bartovice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žst. Ostrava Bartovicce</v>
      </c>
      <c r="G89" s="37"/>
      <c r="H89" s="37"/>
      <c r="I89" s="29" t="s">
        <v>22</v>
      </c>
      <c r="J89" s="76" t="str">
        <f>IF(J12="","",J12)</f>
        <v>2. 12. 2020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státní organizace-OŘ Ostrava SEE</v>
      </c>
      <c r="G91" s="37"/>
      <c r="H91" s="37"/>
      <c r="I91" s="29" t="s">
        <v>30</v>
      </c>
      <c r="J91" s="33" t="str">
        <f>E21</f>
        <v>Miroslav Brabec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Elektrizace železnic Praha a.s.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90</v>
      </c>
      <c r="D94" s="169"/>
      <c r="E94" s="169"/>
      <c r="F94" s="169"/>
      <c r="G94" s="169"/>
      <c r="H94" s="169"/>
      <c r="I94" s="169"/>
      <c r="J94" s="170" t="s">
        <v>91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92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93</v>
      </c>
    </row>
    <row r="97" s="9" customFormat="1" ht="24.96" customHeight="1">
      <c r="A97" s="9"/>
      <c r="B97" s="172"/>
      <c r="C97" s="173"/>
      <c r="D97" s="174" t="s">
        <v>94</v>
      </c>
      <c r="E97" s="175"/>
      <c r="F97" s="175"/>
      <c r="G97" s="175"/>
      <c r="H97" s="175"/>
      <c r="I97" s="175"/>
      <c r="J97" s="176">
        <f>J126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95</v>
      </c>
      <c r="E98" s="181"/>
      <c r="F98" s="181"/>
      <c r="G98" s="181"/>
      <c r="H98" s="181"/>
      <c r="I98" s="181"/>
      <c r="J98" s="182">
        <f>J127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96</v>
      </c>
      <c r="E99" s="181"/>
      <c r="F99" s="181"/>
      <c r="G99" s="181"/>
      <c r="H99" s="181"/>
      <c r="I99" s="181"/>
      <c r="J99" s="182">
        <f>J135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97</v>
      </c>
      <c r="E100" s="181"/>
      <c r="F100" s="181"/>
      <c r="G100" s="181"/>
      <c r="H100" s="181"/>
      <c r="I100" s="181"/>
      <c r="J100" s="182">
        <f>J148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98</v>
      </c>
      <c r="E101" s="181"/>
      <c r="F101" s="181"/>
      <c r="G101" s="181"/>
      <c r="H101" s="181"/>
      <c r="I101" s="181"/>
      <c r="J101" s="182">
        <f>J186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99</v>
      </c>
      <c r="E102" s="181"/>
      <c r="F102" s="181"/>
      <c r="G102" s="181"/>
      <c r="H102" s="181"/>
      <c r="I102" s="181"/>
      <c r="J102" s="182">
        <f>J197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100</v>
      </c>
      <c r="E103" s="181"/>
      <c r="F103" s="181"/>
      <c r="G103" s="181"/>
      <c r="H103" s="181"/>
      <c r="I103" s="181"/>
      <c r="J103" s="182">
        <f>J203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101</v>
      </c>
      <c r="E104" s="181"/>
      <c r="F104" s="181"/>
      <c r="G104" s="181"/>
      <c r="H104" s="181"/>
      <c r="I104" s="181"/>
      <c r="J104" s="182">
        <f>J209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2"/>
      <c r="C105" s="173"/>
      <c r="D105" s="174" t="s">
        <v>102</v>
      </c>
      <c r="E105" s="175"/>
      <c r="F105" s="175"/>
      <c r="G105" s="175"/>
      <c r="H105" s="175"/>
      <c r="I105" s="175"/>
      <c r="J105" s="176">
        <f>J222</f>
        <v>0</v>
      </c>
      <c r="K105" s="173"/>
      <c r="L105" s="17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103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67" t="str">
        <f>E7</f>
        <v>Oprava TV v žst. Ostrava-Bartovice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87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SO 01 - Oprava TV v žst. Ostrava-Bartovice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>žst. Ostrava Bartovicce</v>
      </c>
      <c r="G119" s="37"/>
      <c r="H119" s="37"/>
      <c r="I119" s="29" t="s">
        <v>22</v>
      </c>
      <c r="J119" s="76" t="str">
        <f>IF(J12="","",J12)</f>
        <v>2. 12. 2020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>Správa železnic, státní organizace-OŘ Ostrava SEE</v>
      </c>
      <c r="G121" s="37"/>
      <c r="H121" s="37"/>
      <c r="I121" s="29" t="s">
        <v>30</v>
      </c>
      <c r="J121" s="33" t="str">
        <f>E21</f>
        <v>Miroslav Brabec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25.6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29" t="s">
        <v>33</v>
      </c>
      <c r="J122" s="33" t="str">
        <f>E24</f>
        <v>Elektrizace železnic Praha a.s.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4"/>
      <c r="B124" s="185"/>
      <c r="C124" s="186" t="s">
        <v>104</v>
      </c>
      <c r="D124" s="187" t="s">
        <v>61</v>
      </c>
      <c r="E124" s="187" t="s">
        <v>57</v>
      </c>
      <c r="F124" s="187" t="s">
        <v>58</v>
      </c>
      <c r="G124" s="187" t="s">
        <v>105</v>
      </c>
      <c r="H124" s="187" t="s">
        <v>106</v>
      </c>
      <c r="I124" s="187" t="s">
        <v>107</v>
      </c>
      <c r="J124" s="187" t="s">
        <v>91</v>
      </c>
      <c r="K124" s="188" t="s">
        <v>108</v>
      </c>
      <c r="L124" s="189"/>
      <c r="M124" s="97" t="s">
        <v>1</v>
      </c>
      <c r="N124" s="98" t="s">
        <v>40</v>
      </c>
      <c r="O124" s="98" t="s">
        <v>109</v>
      </c>
      <c r="P124" s="98" t="s">
        <v>110</v>
      </c>
      <c r="Q124" s="98" t="s">
        <v>111</v>
      </c>
      <c r="R124" s="98" t="s">
        <v>112</v>
      </c>
      <c r="S124" s="98" t="s">
        <v>113</v>
      </c>
      <c r="T124" s="99" t="s">
        <v>114</v>
      </c>
      <c r="U124" s="184"/>
      <c r="V124" s="184"/>
      <c r="W124" s="184"/>
      <c r="X124" s="184"/>
      <c r="Y124" s="184"/>
      <c r="Z124" s="184"/>
      <c r="AA124" s="184"/>
      <c r="AB124" s="184"/>
      <c r="AC124" s="184"/>
      <c r="AD124" s="184"/>
      <c r="AE124" s="184"/>
    </row>
    <row r="125" s="2" customFormat="1" ht="22.8" customHeight="1">
      <c r="A125" s="35"/>
      <c r="B125" s="36"/>
      <c r="C125" s="104" t="s">
        <v>115</v>
      </c>
      <c r="D125" s="37"/>
      <c r="E125" s="37"/>
      <c r="F125" s="37"/>
      <c r="G125" s="37"/>
      <c r="H125" s="37"/>
      <c r="I125" s="37"/>
      <c r="J125" s="190">
        <f>BK125</f>
        <v>0</v>
      </c>
      <c r="K125" s="37"/>
      <c r="L125" s="41"/>
      <c r="M125" s="100"/>
      <c r="N125" s="191"/>
      <c r="O125" s="101"/>
      <c r="P125" s="192">
        <f>P126+P222</f>
        <v>0</v>
      </c>
      <c r="Q125" s="101"/>
      <c r="R125" s="192">
        <f>R126+R222</f>
        <v>0</v>
      </c>
      <c r="S125" s="101"/>
      <c r="T125" s="193">
        <f>T126+T222</f>
        <v>9.5999999999999996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75</v>
      </c>
      <c r="AU125" s="14" t="s">
        <v>93</v>
      </c>
      <c r="BK125" s="194">
        <f>BK126+BK222</f>
        <v>0</v>
      </c>
    </row>
    <row r="126" s="12" customFormat="1" ht="25.92" customHeight="1">
      <c r="A126" s="12"/>
      <c r="B126" s="195"/>
      <c r="C126" s="196"/>
      <c r="D126" s="197" t="s">
        <v>75</v>
      </c>
      <c r="E126" s="198" t="s">
        <v>116</v>
      </c>
      <c r="F126" s="198" t="s">
        <v>116</v>
      </c>
      <c r="G126" s="196"/>
      <c r="H126" s="196"/>
      <c r="I126" s="199"/>
      <c r="J126" s="200">
        <f>BK126</f>
        <v>0</v>
      </c>
      <c r="K126" s="196"/>
      <c r="L126" s="201"/>
      <c r="M126" s="202"/>
      <c r="N126" s="203"/>
      <c r="O126" s="203"/>
      <c r="P126" s="204">
        <f>P127+P135+P148+P186+P197+P203+P209</f>
        <v>0</v>
      </c>
      <c r="Q126" s="203"/>
      <c r="R126" s="204">
        <f>R127+R135+R148+R186+R197+R203+R209</f>
        <v>0</v>
      </c>
      <c r="S126" s="203"/>
      <c r="T126" s="205">
        <f>T127+T135+T148+T186+T197+T203+T209</f>
        <v>9.5999999999999996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6" t="s">
        <v>83</v>
      </c>
      <c r="AT126" s="207" t="s">
        <v>75</v>
      </c>
      <c r="AU126" s="207" t="s">
        <v>76</v>
      </c>
      <c r="AY126" s="206" t="s">
        <v>117</v>
      </c>
      <c r="BK126" s="208">
        <f>BK127+BK135+BK148+BK186+BK197+BK203+BK209</f>
        <v>0</v>
      </c>
    </row>
    <row r="127" s="12" customFormat="1" ht="22.8" customHeight="1">
      <c r="A127" s="12"/>
      <c r="B127" s="195"/>
      <c r="C127" s="196"/>
      <c r="D127" s="197" t="s">
        <v>75</v>
      </c>
      <c r="E127" s="209" t="s">
        <v>118</v>
      </c>
      <c r="F127" s="209" t="s">
        <v>119</v>
      </c>
      <c r="G127" s="196"/>
      <c r="H127" s="196"/>
      <c r="I127" s="199"/>
      <c r="J127" s="210">
        <f>BK127</f>
        <v>0</v>
      </c>
      <c r="K127" s="196"/>
      <c r="L127" s="201"/>
      <c r="M127" s="202"/>
      <c r="N127" s="203"/>
      <c r="O127" s="203"/>
      <c r="P127" s="204">
        <f>SUM(P128:P134)</f>
        <v>0</v>
      </c>
      <c r="Q127" s="203"/>
      <c r="R127" s="204">
        <f>SUM(R128:R134)</f>
        <v>0</v>
      </c>
      <c r="S127" s="203"/>
      <c r="T127" s="205">
        <f>SUM(T128:T134)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6" t="s">
        <v>83</v>
      </c>
      <c r="AT127" s="207" t="s">
        <v>75</v>
      </c>
      <c r="AU127" s="207" t="s">
        <v>83</v>
      </c>
      <c r="AY127" s="206" t="s">
        <v>117</v>
      </c>
      <c r="BK127" s="208">
        <f>SUM(BK128:BK134)</f>
        <v>0</v>
      </c>
    </row>
    <row r="128" s="2" customFormat="1" ht="62.7" customHeight="1">
      <c r="A128" s="35"/>
      <c r="B128" s="36"/>
      <c r="C128" s="211" t="s">
        <v>83</v>
      </c>
      <c r="D128" s="211" t="s">
        <v>120</v>
      </c>
      <c r="E128" s="212" t="s">
        <v>121</v>
      </c>
      <c r="F128" s="213" t="s">
        <v>122</v>
      </c>
      <c r="G128" s="214" t="s">
        <v>123</v>
      </c>
      <c r="H128" s="215">
        <v>2</v>
      </c>
      <c r="I128" s="216"/>
      <c r="J128" s="217">
        <f>ROUND(I128*H128,2)</f>
        <v>0</v>
      </c>
      <c r="K128" s="213" t="s">
        <v>124</v>
      </c>
      <c r="L128" s="41"/>
      <c r="M128" s="218" t="s">
        <v>1</v>
      </c>
      <c r="N128" s="219" t="s">
        <v>41</v>
      </c>
      <c r="O128" s="88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2" t="s">
        <v>125</v>
      </c>
      <c r="AT128" s="222" t="s">
        <v>120</v>
      </c>
      <c r="AU128" s="222" t="s">
        <v>85</v>
      </c>
      <c r="AY128" s="14" t="s">
        <v>117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4" t="s">
        <v>83</v>
      </c>
      <c r="BK128" s="223">
        <f>ROUND(I128*H128,2)</f>
        <v>0</v>
      </c>
      <c r="BL128" s="14" t="s">
        <v>125</v>
      </c>
      <c r="BM128" s="222" t="s">
        <v>126</v>
      </c>
    </row>
    <row r="129" s="2" customFormat="1" ht="24.15" customHeight="1">
      <c r="A129" s="35"/>
      <c r="B129" s="36"/>
      <c r="C129" s="224" t="s">
        <v>85</v>
      </c>
      <c r="D129" s="224" t="s">
        <v>127</v>
      </c>
      <c r="E129" s="225" t="s">
        <v>128</v>
      </c>
      <c r="F129" s="226" t="s">
        <v>129</v>
      </c>
      <c r="G129" s="227" t="s">
        <v>123</v>
      </c>
      <c r="H129" s="228">
        <v>2</v>
      </c>
      <c r="I129" s="229"/>
      <c r="J129" s="230">
        <f>ROUND(I129*H129,2)</f>
        <v>0</v>
      </c>
      <c r="K129" s="226" t="s">
        <v>124</v>
      </c>
      <c r="L129" s="231"/>
      <c r="M129" s="232" t="s">
        <v>1</v>
      </c>
      <c r="N129" s="233" t="s">
        <v>41</v>
      </c>
      <c r="O129" s="88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2" t="s">
        <v>130</v>
      </c>
      <c r="AT129" s="222" t="s">
        <v>127</v>
      </c>
      <c r="AU129" s="222" t="s">
        <v>85</v>
      </c>
      <c r="AY129" s="14" t="s">
        <v>117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4" t="s">
        <v>83</v>
      </c>
      <c r="BK129" s="223">
        <f>ROUND(I129*H129,2)</f>
        <v>0</v>
      </c>
      <c r="BL129" s="14" t="s">
        <v>130</v>
      </c>
      <c r="BM129" s="222" t="s">
        <v>131</v>
      </c>
    </row>
    <row r="130" s="2" customFormat="1" ht="90" customHeight="1">
      <c r="A130" s="35"/>
      <c r="B130" s="36"/>
      <c r="C130" s="211" t="s">
        <v>132</v>
      </c>
      <c r="D130" s="211" t="s">
        <v>120</v>
      </c>
      <c r="E130" s="212" t="s">
        <v>133</v>
      </c>
      <c r="F130" s="213" t="s">
        <v>134</v>
      </c>
      <c r="G130" s="214" t="s">
        <v>135</v>
      </c>
      <c r="H130" s="215">
        <v>21.199999999999999</v>
      </c>
      <c r="I130" s="216"/>
      <c r="J130" s="217">
        <f>ROUND(I130*H130,2)</f>
        <v>0</v>
      </c>
      <c r="K130" s="213" t="s">
        <v>124</v>
      </c>
      <c r="L130" s="41"/>
      <c r="M130" s="218" t="s">
        <v>1</v>
      </c>
      <c r="N130" s="219" t="s">
        <v>41</v>
      </c>
      <c r="O130" s="88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2" t="s">
        <v>136</v>
      </c>
      <c r="AT130" s="222" t="s">
        <v>120</v>
      </c>
      <c r="AU130" s="222" t="s">
        <v>85</v>
      </c>
      <c r="AY130" s="14" t="s">
        <v>117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4" t="s">
        <v>83</v>
      </c>
      <c r="BK130" s="223">
        <f>ROUND(I130*H130,2)</f>
        <v>0</v>
      </c>
      <c r="BL130" s="14" t="s">
        <v>136</v>
      </c>
      <c r="BM130" s="222" t="s">
        <v>137</v>
      </c>
    </row>
    <row r="131" s="2" customFormat="1" ht="24.15" customHeight="1">
      <c r="A131" s="35"/>
      <c r="B131" s="36"/>
      <c r="C131" s="224" t="s">
        <v>136</v>
      </c>
      <c r="D131" s="224" t="s">
        <v>127</v>
      </c>
      <c r="E131" s="225" t="s">
        <v>138</v>
      </c>
      <c r="F131" s="226" t="s">
        <v>139</v>
      </c>
      <c r="G131" s="227" t="s">
        <v>135</v>
      </c>
      <c r="H131" s="228">
        <v>21.199999999999999</v>
      </c>
      <c r="I131" s="229"/>
      <c r="J131" s="230">
        <f>ROUND(I131*H131,2)</f>
        <v>0</v>
      </c>
      <c r="K131" s="226" t="s">
        <v>124</v>
      </c>
      <c r="L131" s="231"/>
      <c r="M131" s="232" t="s">
        <v>1</v>
      </c>
      <c r="N131" s="233" t="s">
        <v>41</v>
      </c>
      <c r="O131" s="88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2" t="s">
        <v>130</v>
      </c>
      <c r="AT131" s="222" t="s">
        <v>127</v>
      </c>
      <c r="AU131" s="222" t="s">
        <v>85</v>
      </c>
      <c r="AY131" s="14" t="s">
        <v>117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4" t="s">
        <v>83</v>
      </c>
      <c r="BK131" s="223">
        <f>ROUND(I131*H131,2)</f>
        <v>0</v>
      </c>
      <c r="BL131" s="14" t="s">
        <v>130</v>
      </c>
      <c r="BM131" s="222" t="s">
        <v>140</v>
      </c>
    </row>
    <row r="132" s="2" customFormat="1" ht="24.15" customHeight="1">
      <c r="A132" s="35"/>
      <c r="B132" s="36"/>
      <c r="C132" s="224" t="s">
        <v>141</v>
      </c>
      <c r="D132" s="224" t="s">
        <v>127</v>
      </c>
      <c r="E132" s="225" t="s">
        <v>142</v>
      </c>
      <c r="F132" s="226" t="s">
        <v>143</v>
      </c>
      <c r="G132" s="227" t="s">
        <v>123</v>
      </c>
      <c r="H132" s="228">
        <v>4</v>
      </c>
      <c r="I132" s="229"/>
      <c r="J132" s="230">
        <f>ROUND(I132*H132,2)</f>
        <v>0</v>
      </c>
      <c r="K132" s="226" t="s">
        <v>124</v>
      </c>
      <c r="L132" s="231"/>
      <c r="M132" s="232" t="s">
        <v>1</v>
      </c>
      <c r="N132" s="233" t="s">
        <v>41</v>
      </c>
      <c r="O132" s="88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2" t="s">
        <v>144</v>
      </c>
      <c r="AT132" s="222" t="s">
        <v>127</v>
      </c>
      <c r="AU132" s="222" t="s">
        <v>85</v>
      </c>
      <c r="AY132" s="14" t="s">
        <v>117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4" t="s">
        <v>83</v>
      </c>
      <c r="BK132" s="223">
        <f>ROUND(I132*H132,2)</f>
        <v>0</v>
      </c>
      <c r="BL132" s="14" t="s">
        <v>136</v>
      </c>
      <c r="BM132" s="222" t="s">
        <v>145</v>
      </c>
    </row>
    <row r="133" s="2" customFormat="1" ht="24.15" customHeight="1">
      <c r="A133" s="35"/>
      <c r="B133" s="36"/>
      <c r="C133" s="224" t="s">
        <v>146</v>
      </c>
      <c r="D133" s="224" t="s">
        <v>127</v>
      </c>
      <c r="E133" s="225" t="s">
        <v>147</v>
      </c>
      <c r="F133" s="226" t="s">
        <v>148</v>
      </c>
      <c r="G133" s="227" t="s">
        <v>123</v>
      </c>
      <c r="H133" s="228">
        <v>24</v>
      </c>
      <c r="I133" s="229"/>
      <c r="J133" s="230">
        <f>ROUND(I133*H133,2)</f>
        <v>0</v>
      </c>
      <c r="K133" s="226" t="s">
        <v>124</v>
      </c>
      <c r="L133" s="231"/>
      <c r="M133" s="232" t="s">
        <v>1</v>
      </c>
      <c r="N133" s="233" t="s">
        <v>41</v>
      </c>
      <c r="O133" s="88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2" t="s">
        <v>144</v>
      </c>
      <c r="AT133" s="222" t="s">
        <v>127</v>
      </c>
      <c r="AU133" s="222" t="s">
        <v>85</v>
      </c>
      <c r="AY133" s="14" t="s">
        <v>117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4" t="s">
        <v>83</v>
      </c>
      <c r="BK133" s="223">
        <f>ROUND(I133*H133,2)</f>
        <v>0</v>
      </c>
      <c r="BL133" s="14" t="s">
        <v>136</v>
      </c>
      <c r="BM133" s="222" t="s">
        <v>149</v>
      </c>
    </row>
    <row r="134" s="2" customFormat="1" ht="49.05" customHeight="1">
      <c r="A134" s="35"/>
      <c r="B134" s="36"/>
      <c r="C134" s="211" t="s">
        <v>150</v>
      </c>
      <c r="D134" s="211" t="s">
        <v>120</v>
      </c>
      <c r="E134" s="212" t="s">
        <v>151</v>
      </c>
      <c r="F134" s="213" t="s">
        <v>152</v>
      </c>
      <c r="G134" s="214" t="s">
        <v>153</v>
      </c>
      <c r="H134" s="215">
        <v>25</v>
      </c>
      <c r="I134" s="216"/>
      <c r="J134" s="217">
        <f>ROUND(I134*H134,2)</f>
        <v>0</v>
      </c>
      <c r="K134" s="213" t="s">
        <v>124</v>
      </c>
      <c r="L134" s="41"/>
      <c r="M134" s="218" t="s">
        <v>1</v>
      </c>
      <c r="N134" s="219" t="s">
        <v>41</v>
      </c>
      <c r="O134" s="88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2" t="s">
        <v>125</v>
      </c>
      <c r="AT134" s="222" t="s">
        <v>120</v>
      </c>
      <c r="AU134" s="222" t="s">
        <v>85</v>
      </c>
      <c r="AY134" s="14" t="s">
        <v>117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4" t="s">
        <v>83</v>
      </c>
      <c r="BK134" s="223">
        <f>ROUND(I134*H134,2)</f>
        <v>0</v>
      </c>
      <c r="BL134" s="14" t="s">
        <v>125</v>
      </c>
      <c r="BM134" s="222" t="s">
        <v>154</v>
      </c>
    </row>
    <row r="135" s="12" customFormat="1" ht="22.8" customHeight="1">
      <c r="A135" s="12"/>
      <c r="B135" s="195"/>
      <c r="C135" s="196"/>
      <c r="D135" s="197" t="s">
        <v>75</v>
      </c>
      <c r="E135" s="209" t="s">
        <v>155</v>
      </c>
      <c r="F135" s="209" t="s">
        <v>156</v>
      </c>
      <c r="G135" s="196"/>
      <c r="H135" s="196"/>
      <c r="I135" s="199"/>
      <c r="J135" s="210">
        <f>BK135</f>
        <v>0</v>
      </c>
      <c r="K135" s="196"/>
      <c r="L135" s="201"/>
      <c r="M135" s="202"/>
      <c r="N135" s="203"/>
      <c r="O135" s="203"/>
      <c r="P135" s="204">
        <f>SUM(P136:P147)</f>
        <v>0</v>
      </c>
      <c r="Q135" s="203"/>
      <c r="R135" s="204">
        <f>SUM(R136:R147)</f>
        <v>0</v>
      </c>
      <c r="S135" s="203"/>
      <c r="T135" s="205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6" t="s">
        <v>83</v>
      </c>
      <c r="AT135" s="207" t="s">
        <v>75</v>
      </c>
      <c r="AU135" s="207" t="s">
        <v>83</v>
      </c>
      <c r="AY135" s="206" t="s">
        <v>117</v>
      </c>
      <c r="BK135" s="208">
        <f>SUM(BK136:BK147)</f>
        <v>0</v>
      </c>
    </row>
    <row r="136" s="2" customFormat="1" ht="24.15" customHeight="1">
      <c r="A136" s="35"/>
      <c r="B136" s="36"/>
      <c r="C136" s="211" t="s">
        <v>144</v>
      </c>
      <c r="D136" s="211" t="s">
        <v>120</v>
      </c>
      <c r="E136" s="212" t="s">
        <v>157</v>
      </c>
      <c r="F136" s="213" t="s">
        <v>158</v>
      </c>
      <c r="G136" s="214" t="s">
        <v>123</v>
      </c>
      <c r="H136" s="215">
        <v>2</v>
      </c>
      <c r="I136" s="216"/>
      <c r="J136" s="217">
        <f>ROUND(I136*H136,2)</f>
        <v>0</v>
      </c>
      <c r="K136" s="213" t="s">
        <v>124</v>
      </c>
      <c r="L136" s="41"/>
      <c r="M136" s="218" t="s">
        <v>1</v>
      </c>
      <c r="N136" s="219" t="s">
        <v>41</v>
      </c>
      <c r="O136" s="88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2" t="s">
        <v>136</v>
      </c>
      <c r="AT136" s="222" t="s">
        <v>120</v>
      </c>
      <c r="AU136" s="222" t="s">
        <v>85</v>
      </c>
      <c r="AY136" s="14" t="s">
        <v>117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4" t="s">
        <v>83</v>
      </c>
      <c r="BK136" s="223">
        <f>ROUND(I136*H136,2)</f>
        <v>0</v>
      </c>
      <c r="BL136" s="14" t="s">
        <v>136</v>
      </c>
      <c r="BM136" s="222" t="s">
        <v>159</v>
      </c>
    </row>
    <row r="137" s="2" customFormat="1" ht="24.15" customHeight="1">
      <c r="A137" s="35"/>
      <c r="B137" s="36"/>
      <c r="C137" s="224" t="s">
        <v>160</v>
      </c>
      <c r="D137" s="224" t="s">
        <v>127</v>
      </c>
      <c r="E137" s="225" t="s">
        <v>161</v>
      </c>
      <c r="F137" s="226" t="s">
        <v>162</v>
      </c>
      <c r="G137" s="227" t="s">
        <v>123</v>
      </c>
      <c r="H137" s="228">
        <v>2</v>
      </c>
      <c r="I137" s="229"/>
      <c r="J137" s="230">
        <f>ROUND(I137*H137,2)</f>
        <v>0</v>
      </c>
      <c r="K137" s="226" t="s">
        <v>124</v>
      </c>
      <c r="L137" s="231"/>
      <c r="M137" s="232" t="s">
        <v>1</v>
      </c>
      <c r="N137" s="233" t="s">
        <v>41</v>
      </c>
      <c r="O137" s="88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2" t="s">
        <v>130</v>
      </c>
      <c r="AT137" s="222" t="s">
        <v>127</v>
      </c>
      <c r="AU137" s="222" t="s">
        <v>85</v>
      </c>
      <c r="AY137" s="14" t="s">
        <v>117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4" t="s">
        <v>83</v>
      </c>
      <c r="BK137" s="223">
        <f>ROUND(I137*H137,2)</f>
        <v>0</v>
      </c>
      <c r="BL137" s="14" t="s">
        <v>130</v>
      </c>
      <c r="BM137" s="222" t="s">
        <v>163</v>
      </c>
    </row>
    <row r="138" s="2" customFormat="1" ht="24.15" customHeight="1">
      <c r="A138" s="35"/>
      <c r="B138" s="36"/>
      <c r="C138" s="211" t="s">
        <v>164</v>
      </c>
      <c r="D138" s="211" t="s">
        <v>120</v>
      </c>
      <c r="E138" s="212" t="s">
        <v>165</v>
      </c>
      <c r="F138" s="213" t="s">
        <v>166</v>
      </c>
      <c r="G138" s="214" t="s">
        <v>123</v>
      </c>
      <c r="H138" s="215">
        <v>9</v>
      </c>
      <c r="I138" s="216"/>
      <c r="J138" s="217">
        <f>ROUND(I138*H138,2)</f>
        <v>0</v>
      </c>
      <c r="K138" s="213" t="s">
        <v>124</v>
      </c>
      <c r="L138" s="41"/>
      <c r="M138" s="218" t="s">
        <v>1</v>
      </c>
      <c r="N138" s="219" t="s">
        <v>41</v>
      </c>
      <c r="O138" s="88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2" t="s">
        <v>125</v>
      </c>
      <c r="AT138" s="222" t="s">
        <v>120</v>
      </c>
      <c r="AU138" s="222" t="s">
        <v>85</v>
      </c>
      <c r="AY138" s="14" t="s">
        <v>117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4" t="s">
        <v>83</v>
      </c>
      <c r="BK138" s="223">
        <f>ROUND(I138*H138,2)</f>
        <v>0</v>
      </c>
      <c r="BL138" s="14" t="s">
        <v>125</v>
      </c>
      <c r="BM138" s="222" t="s">
        <v>167</v>
      </c>
    </row>
    <row r="139" s="2" customFormat="1" ht="24.15" customHeight="1">
      <c r="A139" s="35"/>
      <c r="B139" s="36"/>
      <c r="C139" s="224" t="s">
        <v>168</v>
      </c>
      <c r="D139" s="224" t="s">
        <v>127</v>
      </c>
      <c r="E139" s="225" t="s">
        <v>169</v>
      </c>
      <c r="F139" s="226" t="s">
        <v>170</v>
      </c>
      <c r="G139" s="227" t="s">
        <v>171</v>
      </c>
      <c r="H139" s="228">
        <v>136</v>
      </c>
      <c r="I139" s="229"/>
      <c r="J139" s="230">
        <f>ROUND(I139*H139,2)</f>
        <v>0</v>
      </c>
      <c r="K139" s="226" t="s">
        <v>124</v>
      </c>
      <c r="L139" s="231"/>
      <c r="M139" s="232" t="s">
        <v>1</v>
      </c>
      <c r="N139" s="233" t="s">
        <v>41</v>
      </c>
      <c r="O139" s="88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2" t="s">
        <v>130</v>
      </c>
      <c r="AT139" s="222" t="s">
        <v>127</v>
      </c>
      <c r="AU139" s="222" t="s">
        <v>85</v>
      </c>
      <c r="AY139" s="14" t="s">
        <v>117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4" t="s">
        <v>83</v>
      </c>
      <c r="BK139" s="223">
        <f>ROUND(I139*H139,2)</f>
        <v>0</v>
      </c>
      <c r="BL139" s="14" t="s">
        <v>130</v>
      </c>
      <c r="BM139" s="222" t="s">
        <v>172</v>
      </c>
    </row>
    <row r="140" s="2" customFormat="1" ht="24.15" customHeight="1">
      <c r="A140" s="35"/>
      <c r="B140" s="36"/>
      <c r="C140" s="224" t="s">
        <v>173</v>
      </c>
      <c r="D140" s="224" t="s">
        <v>127</v>
      </c>
      <c r="E140" s="225" t="s">
        <v>174</v>
      </c>
      <c r="F140" s="226" t="s">
        <v>175</v>
      </c>
      <c r="G140" s="227" t="s">
        <v>171</v>
      </c>
      <c r="H140" s="228">
        <v>143</v>
      </c>
      <c r="I140" s="229"/>
      <c r="J140" s="230">
        <f>ROUND(I140*H140,2)</f>
        <v>0</v>
      </c>
      <c r="K140" s="226" t="s">
        <v>124</v>
      </c>
      <c r="L140" s="231"/>
      <c r="M140" s="232" t="s">
        <v>1</v>
      </c>
      <c r="N140" s="233" t="s">
        <v>41</v>
      </c>
      <c r="O140" s="88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2" t="s">
        <v>130</v>
      </c>
      <c r="AT140" s="222" t="s">
        <v>127</v>
      </c>
      <c r="AU140" s="222" t="s">
        <v>85</v>
      </c>
      <c r="AY140" s="14" t="s">
        <v>117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4" t="s">
        <v>83</v>
      </c>
      <c r="BK140" s="223">
        <f>ROUND(I140*H140,2)</f>
        <v>0</v>
      </c>
      <c r="BL140" s="14" t="s">
        <v>130</v>
      </c>
      <c r="BM140" s="222" t="s">
        <v>176</v>
      </c>
    </row>
    <row r="141" s="2" customFormat="1" ht="24.15" customHeight="1">
      <c r="A141" s="35"/>
      <c r="B141" s="36"/>
      <c r="C141" s="211" t="s">
        <v>177</v>
      </c>
      <c r="D141" s="211" t="s">
        <v>120</v>
      </c>
      <c r="E141" s="212" t="s">
        <v>178</v>
      </c>
      <c r="F141" s="213" t="s">
        <v>179</v>
      </c>
      <c r="G141" s="214" t="s">
        <v>123</v>
      </c>
      <c r="H141" s="215">
        <v>9</v>
      </c>
      <c r="I141" s="216"/>
      <c r="J141" s="217">
        <f>ROUND(I141*H141,2)</f>
        <v>0</v>
      </c>
      <c r="K141" s="213" t="s">
        <v>124</v>
      </c>
      <c r="L141" s="41"/>
      <c r="M141" s="218" t="s">
        <v>1</v>
      </c>
      <c r="N141" s="219" t="s">
        <v>41</v>
      </c>
      <c r="O141" s="88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2" t="s">
        <v>125</v>
      </c>
      <c r="AT141" s="222" t="s">
        <v>120</v>
      </c>
      <c r="AU141" s="222" t="s">
        <v>85</v>
      </c>
      <c r="AY141" s="14" t="s">
        <v>117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4" t="s">
        <v>83</v>
      </c>
      <c r="BK141" s="223">
        <f>ROUND(I141*H141,2)</f>
        <v>0</v>
      </c>
      <c r="BL141" s="14" t="s">
        <v>125</v>
      </c>
      <c r="BM141" s="222" t="s">
        <v>180</v>
      </c>
    </row>
    <row r="142" s="2" customFormat="1" ht="24.15" customHeight="1">
      <c r="A142" s="35"/>
      <c r="B142" s="36"/>
      <c r="C142" s="224" t="s">
        <v>181</v>
      </c>
      <c r="D142" s="224" t="s">
        <v>127</v>
      </c>
      <c r="E142" s="225" t="s">
        <v>182</v>
      </c>
      <c r="F142" s="226" t="s">
        <v>183</v>
      </c>
      <c r="G142" s="227" t="s">
        <v>123</v>
      </c>
      <c r="H142" s="228">
        <v>9</v>
      </c>
      <c r="I142" s="229"/>
      <c r="J142" s="230">
        <f>ROUND(I142*H142,2)</f>
        <v>0</v>
      </c>
      <c r="K142" s="226" t="s">
        <v>124</v>
      </c>
      <c r="L142" s="231"/>
      <c r="M142" s="232" t="s">
        <v>1</v>
      </c>
      <c r="N142" s="233" t="s">
        <v>41</v>
      </c>
      <c r="O142" s="88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2" t="s">
        <v>130</v>
      </c>
      <c r="AT142" s="222" t="s">
        <v>127</v>
      </c>
      <c r="AU142" s="222" t="s">
        <v>85</v>
      </c>
      <c r="AY142" s="14" t="s">
        <v>117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4" t="s">
        <v>83</v>
      </c>
      <c r="BK142" s="223">
        <f>ROUND(I142*H142,2)</f>
        <v>0</v>
      </c>
      <c r="BL142" s="14" t="s">
        <v>130</v>
      </c>
      <c r="BM142" s="222" t="s">
        <v>184</v>
      </c>
    </row>
    <row r="143" s="2" customFormat="1" ht="24.15" customHeight="1">
      <c r="A143" s="35"/>
      <c r="B143" s="36"/>
      <c r="C143" s="211" t="s">
        <v>8</v>
      </c>
      <c r="D143" s="211" t="s">
        <v>120</v>
      </c>
      <c r="E143" s="212" t="s">
        <v>185</v>
      </c>
      <c r="F143" s="213" t="s">
        <v>186</v>
      </c>
      <c r="G143" s="214" t="s">
        <v>123</v>
      </c>
      <c r="H143" s="215">
        <v>24</v>
      </c>
      <c r="I143" s="216"/>
      <c r="J143" s="217">
        <f>ROUND(I143*H143,2)</f>
        <v>0</v>
      </c>
      <c r="K143" s="213" t="s">
        <v>124</v>
      </c>
      <c r="L143" s="41"/>
      <c r="M143" s="218" t="s">
        <v>1</v>
      </c>
      <c r="N143" s="219" t="s">
        <v>41</v>
      </c>
      <c r="O143" s="88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2" t="s">
        <v>125</v>
      </c>
      <c r="AT143" s="222" t="s">
        <v>120</v>
      </c>
      <c r="AU143" s="222" t="s">
        <v>85</v>
      </c>
      <c r="AY143" s="14" t="s">
        <v>117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4" t="s">
        <v>83</v>
      </c>
      <c r="BK143" s="223">
        <f>ROUND(I143*H143,2)</f>
        <v>0</v>
      </c>
      <c r="BL143" s="14" t="s">
        <v>125</v>
      </c>
      <c r="BM143" s="222" t="s">
        <v>187</v>
      </c>
    </row>
    <row r="144" s="2" customFormat="1" ht="24.15" customHeight="1">
      <c r="A144" s="35"/>
      <c r="B144" s="36"/>
      <c r="C144" s="224" t="s">
        <v>188</v>
      </c>
      <c r="D144" s="224" t="s">
        <v>127</v>
      </c>
      <c r="E144" s="225" t="s">
        <v>189</v>
      </c>
      <c r="F144" s="226" t="s">
        <v>190</v>
      </c>
      <c r="G144" s="227" t="s">
        <v>123</v>
      </c>
      <c r="H144" s="228">
        <v>24</v>
      </c>
      <c r="I144" s="229"/>
      <c r="J144" s="230">
        <f>ROUND(I144*H144,2)</f>
        <v>0</v>
      </c>
      <c r="K144" s="226" t="s">
        <v>124</v>
      </c>
      <c r="L144" s="231"/>
      <c r="M144" s="232" t="s">
        <v>1</v>
      </c>
      <c r="N144" s="233" t="s">
        <v>41</v>
      </c>
      <c r="O144" s="88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2" t="s">
        <v>130</v>
      </c>
      <c r="AT144" s="222" t="s">
        <v>127</v>
      </c>
      <c r="AU144" s="222" t="s">
        <v>85</v>
      </c>
      <c r="AY144" s="14" t="s">
        <v>117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4" t="s">
        <v>83</v>
      </c>
      <c r="BK144" s="223">
        <f>ROUND(I144*H144,2)</f>
        <v>0</v>
      </c>
      <c r="BL144" s="14" t="s">
        <v>130</v>
      </c>
      <c r="BM144" s="222" t="s">
        <v>191</v>
      </c>
    </row>
    <row r="145" s="2" customFormat="1" ht="24.15" customHeight="1">
      <c r="A145" s="35"/>
      <c r="B145" s="36"/>
      <c r="C145" s="224" t="s">
        <v>192</v>
      </c>
      <c r="D145" s="224" t="s">
        <v>127</v>
      </c>
      <c r="E145" s="225" t="s">
        <v>193</v>
      </c>
      <c r="F145" s="226" t="s">
        <v>194</v>
      </c>
      <c r="G145" s="227" t="s">
        <v>123</v>
      </c>
      <c r="H145" s="228">
        <v>9</v>
      </c>
      <c r="I145" s="229"/>
      <c r="J145" s="230">
        <f>ROUND(I145*H145,2)</f>
        <v>0</v>
      </c>
      <c r="K145" s="226" t="s">
        <v>124</v>
      </c>
      <c r="L145" s="231"/>
      <c r="M145" s="232" t="s">
        <v>1</v>
      </c>
      <c r="N145" s="233" t="s">
        <v>41</v>
      </c>
      <c r="O145" s="88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2" t="s">
        <v>130</v>
      </c>
      <c r="AT145" s="222" t="s">
        <v>127</v>
      </c>
      <c r="AU145" s="222" t="s">
        <v>85</v>
      </c>
      <c r="AY145" s="14" t="s">
        <v>117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4" t="s">
        <v>83</v>
      </c>
      <c r="BK145" s="223">
        <f>ROUND(I145*H145,2)</f>
        <v>0</v>
      </c>
      <c r="BL145" s="14" t="s">
        <v>130</v>
      </c>
      <c r="BM145" s="222" t="s">
        <v>195</v>
      </c>
    </row>
    <row r="146" s="2" customFormat="1" ht="24.15" customHeight="1">
      <c r="A146" s="35"/>
      <c r="B146" s="36"/>
      <c r="C146" s="211" t="s">
        <v>196</v>
      </c>
      <c r="D146" s="211" t="s">
        <v>120</v>
      </c>
      <c r="E146" s="212" t="s">
        <v>197</v>
      </c>
      <c r="F146" s="213" t="s">
        <v>198</v>
      </c>
      <c r="G146" s="214" t="s">
        <v>123</v>
      </c>
      <c r="H146" s="215">
        <v>9</v>
      </c>
      <c r="I146" s="216"/>
      <c r="J146" s="217">
        <f>ROUND(I146*H146,2)</f>
        <v>0</v>
      </c>
      <c r="K146" s="213" t="s">
        <v>124</v>
      </c>
      <c r="L146" s="41"/>
      <c r="M146" s="218" t="s">
        <v>1</v>
      </c>
      <c r="N146" s="219" t="s">
        <v>41</v>
      </c>
      <c r="O146" s="88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2" t="s">
        <v>125</v>
      </c>
      <c r="AT146" s="222" t="s">
        <v>120</v>
      </c>
      <c r="AU146" s="222" t="s">
        <v>85</v>
      </c>
      <c r="AY146" s="14" t="s">
        <v>117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4" t="s">
        <v>83</v>
      </c>
      <c r="BK146" s="223">
        <f>ROUND(I146*H146,2)</f>
        <v>0</v>
      </c>
      <c r="BL146" s="14" t="s">
        <v>125</v>
      </c>
      <c r="BM146" s="222" t="s">
        <v>199</v>
      </c>
    </row>
    <row r="147" s="2" customFormat="1" ht="49.05" customHeight="1">
      <c r="A147" s="35"/>
      <c r="B147" s="36"/>
      <c r="C147" s="211" t="s">
        <v>200</v>
      </c>
      <c r="D147" s="211" t="s">
        <v>120</v>
      </c>
      <c r="E147" s="212" t="s">
        <v>151</v>
      </c>
      <c r="F147" s="213" t="s">
        <v>152</v>
      </c>
      <c r="G147" s="214" t="s">
        <v>153</v>
      </c>
      <c r="H147" s="215">
        <v>31</v>
      </c>
      <c r="I147" s="216"/>
      <c r="J147" s="217">
        <f>ROUND(I147*H147,2)</f>
        <v>0</v>
      </c>
      <c r="K147" s="213" t="s">
        <v>124</v>
      </c>
      <c r="L147" s="41"/>
      <c r="M147" s="218" t="s">
        <v>1</v>
      </c>
      <c r="N147" s="219" t="s">
        <v>41</v>
      </c>
      <c r="O147" s="88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2" t="s">
        <v>125</v>
      </c>
      <c r="AT147" s="222" t="s">
        <v>120</v>
      </c>
      <c r="AU147" s="222" t="s">
        <v>85</v>
      </c>
      <c r="AY147" s="14" t="s">
        <v>117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4" t="s">
        <v>83</v>
      </c>
      <c r="BK147" s="223">
        <f>ROUND(I147*H147,2)</f>
        <v>0</v>
      </c>
      <c r="BL147" s="14" t="s">
        <v>125</v>
      </c>
      <c r="BM147" s="222" t="s">
        <v>201</v>
      </c>
    </row>
    <row r="148" s="12" customFormat="1" ht="22.8" customHeight="1">
      <c r="A148" s="12"/>
      <c r="B148" s="195"/>
      <c r="C148" s="196"/>
      <c r="D148" s="197" t="s">
        <v>75</v>
      </c>
      <c r="E148" s="209" t="s">
        <v>202</v>
      </c>
      <c r="F148" s="209" t="s">
        <v>203</v>
      </c>
      <c r="G148" s="196"/>
      <c r="H148" s="196"/>
      <c r="I148" s="199"/>
      <c r="J148" s="210">
        <f>BK148</f>
        <v>0</v>
      </c>
      <c r="K148" s="196"/>
      <c r="L148" s="201"/>
      <c r="M148" s="202"/>
      <c r="N148" s="203"/>
      <c r="O148" s="203"/>
      <c r="P148" s="204">
        <f>SUM(P149:P185)</f>
        <v>0</v>
      </c>
      <c r="Q148" s="203"/>
      <c r="R148" s="204">
        <f>SUM(R149:R185)</f>
        <v>0</v>
      </c>
      <c r="S148" s="203"/>
      <c r="T148" s="205">
        <f>SUM(T149:T185)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6" t="s">
        <v>83</v>
      </c>
      <c r="AT148" s="207" t="s">
        <v>75</v>
      </c>
      <c r="AU148" s="207" t="s">
        <v>83</v>
      </c>
      <c r="AY148" s="206" t="s">
        <v>117</v>
      </c>
      <c r="BK148" s="208">
        <f>SUM(BK149:BK185)</f>
        <v>0</v>
      </c>
    </row>
    <row r="149" s="2" customFormat="1" ht="24.15" customHeight="1">
      <c r="A149" s="35"/>
      <c r="B149" s="36"/>
      <c r="C149" s="211" t="s">
        <v>204</v>
      </c>
      <c r="D149" s="211" t="s">
        <v>120</v>
      </c>
      <c r="E149" s="212" t="s">
        <v>205</v>
      </c>
      <c r="F149" s="213" t="s">
        <v>206</v>
      </c>
      <c r="G149" s="214" t="s">
        <v>123</v>
      </c>
      <c r="H149" s="215">
        <v>4</v>
      </c>
      <c r="I149" s="216"/>
      <c r="J149" s="217">
        <f>ROUND(I149*H149,2)</f>
        <v>0</v>
      </c>
      <c r="K149" s="213" t="s">
        <v>124</v>
      </c>
      <c r="L149" s="41"/>
      <c r="M149" s="218" t="s">
        <v>1</v>
      </c>
      <c r="N149" s="219" t="s">
        <v>41</v>
      </c>
      <c r="O149" s="88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2" t="s">
        <v>136</v>
      </c>
      <c r="AT149" s="222" t="s">
        <v>120</v>
      </c>
      <c r="AU149" s="222" t="s">
        <v>85</v>
      </c>
      <c r="AY149" s="14" t="s">
        <v>117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4" t="s">
        <v>83</v>
      </c>
      <c r="BK149" s="223">
        <f>ROUND(I149*H149,2)</f>
        <v>0</v>
      </c>
      <c r="BL149" s="14" t="s">
        <v>136</v>
      </c>
      <c r="BM149" s="222" t="s">
        <v>207</v>
      </c>
    </row>
    <row r="150" s="2" customFormat="1" ht="24.15" customHeight="1">
      <c r="A150" s="35"/>
      <c r="B150" s="36"/>
      <c r="C150" s="224" t="s">
        <v>7</v>
      </c>
      <c r="D150" s="224" t="s">
        <v>127</v>
      </c>
      <c r="E150" s="225" t="s">
        <v>208</v>
      </c>
      <c r="F150" s="226" t="s">
        <v>209</v>
      </c>
      <c r="G150" s="227" t="s">
        <v>123</v>
      </c>
      <c r="H150" s="228">
        <v>4</v>
      </c>
      <c r="I150" s="229"/>
      <c r="J150" s="230">
        <f>ROUND(I150*H150,2)</f>
        <v>0</v>
      </c>
      <c r="K150" s="226" t="s">
        <v>124</v>
      </c>
      <c r="L150" s="231"/>
      <c r="M150" s="232" t="s">
        <v>1</v>
      </c>
      <c r="N150" s="233" t="s">
        <v>41</v>
      </c>
      <c r="O150" s="88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2" t="s">
        <v>130</v>
      </c>
      <c r="AT150" s="222" t="s">
        <v>127</v>
      </c>
      <c r="AU150" s="222" t="s">
        <v>85</v>
      </c>
      <c r="AY150" s="14" t="s">
        <v>117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4" t="s">
        <v>83</v>
      </c>
      <c r="BK150" s="223">
        <f>ROUND(I150*H150,2)</f>
        <v>0</v>
      </c>
      <c r="BL150" s="14" t="s">
        <v>130</v>
      </c>
      <c r="BM150" s="222" t="s">
        <v>210</v>
      </c>
    </row>
    <row r="151" s="2" customFormat="1" ht="24.15" customHeight="1">
      <c r="A151" s="35"/>
      <c r="B151" s="36"/>
      <c r="C151" s="211" t="s">
        <v>211</v>
      </c>
      <c r="D151" s="211" t="s">
        <v>120</v>
      </c>
      <c r="E151" s="212" t="s">
        <v>212</v>
      </c>
      <c r="F151" s="213" t="s">
        <v>213</v>
      </c>
      <c r="G151" s="214" t="s">
        <v>123</v>
      </c>
      <c r="H151" s="215">
        <v>42</v>
      </c>
      <c r="I151" s="216"/>
      <c r="J151" s="217">
        <f>ROUND(I151*H151,2)</f>
        <v>0</v>
      </c>
      <c r="K151" s="213" t="s">
        <v>124</v>
      </c>
      <c r="L151" s="41"/>
      <c r="M151" s="218" t="s">
        <v>1</v>
      </c>
      <c r="N151" s="219" t="s">
        <v>41</v>
      </c>
      <c r="O151" s="88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2" t="s">
        <v>125</v>
      </c>
      <c r="AT151" s="222" t="s">
        <v>120</v>
      </c>
      <c r="AU151" s="222" t="s">
        <v>85</v>
      </c>
      <c r="AY151" s="14" t="s">
        <v>117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4" t="s">
        <v>83</v>
      </c>
      <c r="BK151" s="223">
        <f>ROUND(I151*H151,2)</f>
        <v>0</v>
      </c>
      <c r="BL151" s="14" t="s">
        <v>125</v>
      </c>
      <c r="BM151" s="222" t="s">
        <v>214</v>
      </c>
    </row>
    <row r="152" s="2" customFormat="1" ht="24.15" customHeight="1">
      <c r="A152" s="35"/>
      <c r="B152" s="36"/>
      <c r="C152" s="224" t="s">
        <v>215</v>
      </c>
      <c r="D152" s="224" t="s">
        <v>127</v>
      </c>
      <c r="E152" s="225" t="s">
        <v>216</v>
      </c>
      <c r="F152" s="226" t="s">
        <v>217</v>
      </c>
      <c r="G152" s="227" t="s">
        <v>123</v>
      </c>
      <c r="H152" s="228">
        <v>42</v>
      </c>
      <c r="I152" s="229"/>
      <c r="J152" s="230">
        <f>ROUND(I152*H152,2)</f>
        <v>0</v>
      </c>
      <c r="K152" s="226" t="s">
        <v>124</v>
      </c>
      <c r="L152" s="231"/>
      <c r="M152" s="232" t="s">
        <v>1</v>
      </c>
      <c r="N152" s="233" t="s">
        <v>41</v>
      </c>
      <c r="O152" s="88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2" t="s">
        <v>130</v>
      </c>
      <c r="AT152" s="222" t="s">
        <v>127</v>
      </c>
      <c r="AU152" s="222" t="s">
        <v>85</v>
      </c>
      <c r="AY152" s="14" t="s">
        <v>117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4" t="s">
        <v>83</v>
      </c>
      <c r="BK152" s="223">
        <f>ROUND(I152*H152,2)</f>
        <v>0</v>
      </c>
      <c r="BL152" s="14" t="s">
        <v>130</v>
      </c>
      <c r="BM152" s="222" t="s">
        <v>218</v>
      </c>
    </row>
    <row r="153" s="2" customFormat="1" ht="24.15" customHeight="1">
      <c r="A153" s="35"/>
      <c r="B153" s="36"/>
      <c r="C153" s="211" t="s">
        <v>219</v>
      </c>
      <c r="D153" s="211" t="s">
        <v>120</v>
      </c>
      <c r="E153" s="212" t="s">
        <v>220</v>
      </c>
      <c r="F153" s="213" t="s">
        <v>221</v>
      </c>
      <c r="G153" s="214" t="s">
        <v>123</v>
      </c>
      <c r="H153" s="215">
        <v>5</v>
      </c>
      <c r="I153" s="216"/>
      <c r="J153" s="217">
        <f>ROUND(I153*H153,2)</f>
        <v>0</v>
      </c>
      <c r="K153" s="213" t="s">
        <v>124</v>
      </c>
      <c r="L153" s="41"/>
      <c r="M153" s="218" t="s">
        <v>1</v>
      </c>
      <c r="N153" s="219" t="s">
        <v>41</v>
      </c>
      <c r="O153" s="88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2" t="s">
        <v>125</v>
      </c>
      <c r="AT153" s="222" t="s">
        <v>120</v>
      </c>
      <c r="AU153" s="222" t="s">
        <v>85</v>
      </c>
      <c r="AY153" s="14" t="s">
        <v>117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4" t="s">
        <v>83</v>
      </c>
      <c r="BK153" s="223">
        <f>ROUND(I153*H153,2)</f>
        <v>0</v>
      </c>
      <c r="BL153" s="14" t="s">
        <v>125</v>
      </c>
      <c r="BM153" s="222" t="s">
        <v>222</v>
      </c>
    </row>
    <row r="154" s="2" customFormat="1" ht="24.15" customHeight="1">
      <c r="A154" s="35"/>
      <c r="B154" s="36"/>
      <c r="C154" s="224" t="s">
        <v>223</v>
      </c>
      <c r="D154" s="224" t="s">
        <v>127</v>
      </c>
      <c r="E154" s="225" t="s">
        <v>224</v>
      </c>
      <c r="F154" s="226" t="s">
        <v>225</v>
      </c>
      <c r="G154" s="227" t="s">
        <v>123</v>
      </c>
      <c r="H154" s="228">
        <v>5</v>
      </c>
      <c r="I154" s="229"/>
      <c r="J154" s="230">
        <f>ROUND(I154*H154,2)</f>
        <v>0</v>
      </c>
      <c r="K154" s="226" t="s">
        <v>124</v>
      </c>
      <c r="L154" s="231"/>
      <c r="M154" s="232" t="s">
        <v>1</v>
      </c>
      <c r="N154" s="233" t="s">
        <v>41</v>
      </c>
      <c r="O154" s="88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2" t="s">
        <v>130</v>
      </c>
      <c r="AT154" s="222" t="s">
        <v>127</v>
      </c>
      <c r="AU154" s="222" t="s">
        <v>85</v>
      </c>
      <c r="AY154" s="14" t="s">
        <v>117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4" t="s">
        <v>83</v>
      </c>
      <c r="BK154" s="223">
        <f>ROUND(I154*H154,2)</f>
        <v>0</v>
      </c>
      <c r="BL154" s="14" t="s">
        <v>130</v>
      </c>
      <c r="BM154" s="222" t="s">
        <v>226</v>
      </c>
    </row>
    <row r="155" s="2" customFormat="1" ht="24.15" customHeight="1">
      <c r="A155" s="35"/>
      <c r="B155" s="36"/>
      <c r="C155" s="224" t="s">
        <v>227</v>
      </c>
      <c r="D155" s="224" t="s">
        <v>127</v>
      </c>
      <c r="E155" s="225" t="s">
        <v>228</v>
      </c>
      <c r="F155" s="226" t="s">
        <v>229</v>
      </c>
      <c r="G155" s="227" t="s">
        <v>123</v>
      </c>
      <c r="H155" s="228">
        <v>51</v>
      </c>
      <c r="I155" s="229"/>
      <c r="J155" s="230">
        <f>ROUND(I155*H155,2)</f>
        <v>0</v>
      </c>
      <c r="K155" s="226" t="s">
        <v>124</v>
      </c>
      <c r="L155" s="231"/>
      <c r="M155" s="232" t="s">
        <v>1</v>
      </c>
      <c r="N155" s="233" t="s">
        <v>41</v>
      </c>
      <c r="O155" s="88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2" t="s">
        <v>125</v>
      </c>
      <c r="AT155" s="222" t="s">
        <v>127</v>
      </c>
      <c r="AU155" s="222" t="s">
        <v>85</v>
      </c>
      <c r="AY155" s="14" t="s">
        <v>117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4" t="s">
        <v>83</v>
      </c>
      <c r="BK155" s="223">
        <f>ROUND(I155*H155,2)</f>
        <v>0</v>
      </c>
      <c r="BL155" s="14" t="s">
        <v>125</v>
      </c>
      <c r="BM155" s="222" t="s">
        <v>230</v>
      </c>
    </row>
    <row r="156" s="2" customFormat="1" ht="24.15" customHeight="1">
      <c r="A156" s="35"/>
      <c r="B156" s="36"/>
      <c r="C156" s="211" t="s">
        <v>231</v>
      </c>
      <c r="D156" s="211" t="s">
        <v>120</v>
      </c>
      <c r="E156" s="212" t="s">
        <v>232</v>
      </c>
      <c r="F156" s="213" t="s">
        <v>233</v>
      </c>
      <c r="G156" s="214" t="s">
        <v>123</v>
      </c>
      <c r="H156" s="215">
        <v>692</v>
      </c>
      <c r="I156" s="216"/>
      <c r="J156" s="217">
        <f>ROUND(I156*H156,2)</f>
        <v>0</v>
      </c>
      <c r="K156" s="213" t="s">
        <v>124</v>
      </c>
      <c r="L156" s="41"/>
      <c r="M156" s="218" t="s">
        <v>1</v>
      </c>
      <c r="N156" s="219" t="s">
        <v>41</v>
      </c>
      <c r="O156" s="88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2" t="s">
        <v>125</v>
      </c>
      <c r="AT156" s="222" t="s">
        <v>120</v>
      </c>
      <c r="AU156" s="222" t="s">
        <v>85</v>
      </c>
      <c r="AY156" s="14" t="s">
        <v>117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4" t="s">
        <v>83</v>
      </c>
      <c r="BK156" s="223">
        <f>ROUND(I156*H156,2)</f>
        <v>0</v>
      </c>
      <c r="BL156" s="14" t="s">
        <v>125</v>
      </c>
      <c r="BM156" s="222" t="s">
        <v>234</v>
      </c>
    </row>
    <row r="157" s="2" customFormat="1" ht="24.15" customHeight="1">
      <c r="A157" s="35"/>
      <c r="B157" s="36"/>
      <c r="C157" s="224" t="s">
        <v>235</v>
      </c>
      <c r="D157" s="224" t="s">
        <v>127</v>
      </c>
      <c r="E157" s="225" t="s">
        <v>236</v>
      </c>
      <c r="F157" s="226" t="s">
        <v>237</v>
      </c>
      <c r="G157" s="227" t="s">
        <v>123</v>
      </c>
      <c r="H157" s="228">
        <v>692</v>
      </c>
      <c r="I157" s="229"/>
      <c r="J157" s="230">
        <f>ROUND(I157*H157,2)</f>
        <v>0</v>
      </c>
      <c r="K157" s="226" t="s">
        <v>124</v>
      </c>
      <c r="L157" s="231"/>
      <c r="M157" s="232" t="s">
        <v>1</v>
      </c>
      <c r="N157" s="233" t="s">
        <v>41</v>
      </c>
      <c r="O157" s="88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2" t="s">
        <v>130</v>
      </c>
      <c r="AT157" s="222" t="s">
        <v>127</v>
      </c>
      <c r="AU157" s="222" t="s">
        <v>85</v>
      </c>
      <c r="AY157" s="14" t="s">
        <v>117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4" t="s">
        <v>83</v>
      </c>
      <c r="BK157" s="223">
        <f>ROUND(I157*H157,2)</f>
        <v>0</v>
      </c>
      <c r="BL157" s="14" t="s">
        <v>130</v>
      </c>
      <c r="BM157" s="222" t="s">
        <v>238</v>
      </c>
    </row>
    <row r="158" s="2" customFormat="1" ht="24.15" customHeight="1">
      <c r="A158" s="35"/>
      <c r="B158" s="36"/>
      <c r="C158" s="211" t="s">
        <v>239</v>
      </c>
      <c r="D158" s="211" t="s">
        <v>120</v>
      </c>
      <c r="E158" s="212" t="s">
        <v>240</v>
      </c>
      <c r="F158" s="213" t="s">
        <v>241</v>
      </c>
      <c r="G158" s="214" t="s">
        <v>123</v>
      </c>
      <c r="H158" s="215">
        <v>3</v>
      </c>
      <c r="I158" s="216"/>
      <c r="J158" s="217">
        <f>ROUND(I158*H158,2)</f>
        <v>0</v>
      </c>
      <c r="K158" s="213" t="s">
        <v>124</v>
      </c>
      <c r="L158" s="41"/>
      <c r="M158" s="218" t="s">
        <v>1</v>
      </c>
      <c r="N158" s="219" t="s">
        <v>41</v>
      </c>
      <c r="O158" s="88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2" t="s">
        <v>125</v>
      </c>
      <c r="AT158" s="222" t="s">
        <v>120</v>
      </c>
      <c r="AU158" s="222" t="s">
        <v>85</v>
      </c>
      <c r="AY158" s="14" t="s">
        <v>117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4" t="s">
        <v>83</v>
      </c>
      <c r="BK158" s="223">
        <f>ROUND(I158*H158,2)</f>
        <v>0</v>
      </c>
      <c r="BL158" s="14" t="s">
        <v>125</v>
      </c>
      <c r="BM158" s="222" t="s">
        <v>242</v>
      </c>
    </row>
    <row r="159" s="2" customFormat="1" ht="24.15" customHeight="1">
      <c r="A159" s="35"/>
      <c r="B159" s="36"/>
      <c r="C159" s="224" t="s">
        <v>243</v>
      </c>
      <c r="D159" s="224" t="s">
        <v>127</v>
      </c>
      <c r="E159" s="225" t="s">
        <v>244</v>
      </c>
      <c r="F159" s="226" t="s">
        <v>245</v>
      </c>
      <c r="G159" s="227" t="s">
        <v>123</v>
      </c>
      <c r="H159" s="228">
        <v>3</v>
      </c>
      <c r="I159" s="229"/>
      <c r="J159" s="230">
        <f>ROUND(I159*H159,2)</f>
        <v>0</v>
      </c>
      <c r="K159" s="226" t="s">
        <v>124</v>
      </c>
      <c r="L159" s="231"/>
      <c r="M159" s="232" t="s">
        <v>1</v>
      </c>
      <c r="N159" s="233" t="s">
        <v>41</v>
      </c>
      <c r="O159" s="88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2" t="s">
        <v>130</v>
      </c>
      <c r="AT159" s="222" t="s">
        <v>127</v>
      </c>
      <c r="AU159" s="222" t="s">
        <v>85</v>
      </c>
      <c r="AY159" s="14" t="s">
        <v>117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4" t="s">
        <v>83</v>
      </c>
      <c r="BK159" s="223">
        <f>ROUND(I159*H159,2)</f>
        <v>0</v>
      </c>
      <c r="BL159" s="14" t="s">
        <v>130</v>
      </c>
      <c r="BM159" s="222" t="s">
        <v>246</v>
      </c>
    </row>
    <row r="160" s="2" customFormat="1" ht="24.15" customHeight="1">
      <c r="A160" s="35"/>
      <c r="B160" s="36"/>
      <c r="C160" s="211" t="s">
        <v>247</v>
      </c>
      <c r="D160" s="211" t="s">
        <v>120</v>
      </c>
      <c r="E160" s="212" t="s">
        <v>248</v>
      </c>
      <c r="F160" s="213" t="s">
        <v>249</v>
      </c>
      <c r="G160" s="214" t="s">
        <v>123</v>
      </c>
      <c r="H160" s="215">
        <v>1</v>
      </c>
      <c r="I160" s="216"/>
      <c r="J160" s="217">
        <f>ROUND(I160*H160,2)</f>
        <v>0</v>
      </c>
      <c r="K160" s="213" t="s">
        <v>124</v>
      </c>
      <c r="L160" s="41"/>
      <c r="M160" s="218" t="s">
        <v>1</v>
      </c>
      <c r="N160" s="219" t="s">
        <v>41</v>
      </c>
      <c r="O160" s="88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2" t="s">
        <v>125</v>
      </c>
      <c r="AT160" s="222" t="s">
        <v>120</v>
      </c>
      <c r="AU160" s="222" t="s">
        <v>85</v>
      </c>
      <c r="AY160" s="14" t="s">
        <v>117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4" t="s">
        <v>83</v>
      </c>
      <c r="BK160" s="223">
        <f>ROUND(I160*H160,2)</f>
        <v>0</v>
      </c>
      <c r="BL160" s="14" t="s">
        <v>125</v>
      </c>
      <c r="BM160" s="222" t="s">
        <v>250</v>
      </c>
    </row>
    <row r="161" s="2" customFormat="1" ht="24.15" customHeight="1">
      <c r="A161" s="35"/>
      <c r="B161" s="36"/>
      <c r="C161" s="224" t="s">
        <v>251</v>
      </c>
      <c r="D161" s="224" t="s">
        <v>127</v>
      </c>
      <c r="E161" s="225" t="s">
        <v>252</v>
      </c>
      <c r="F161" s="226" t="s">
        <v>253</v>
      </c>
      <c r="G161" s="227" t="s">
        <v>123</v>
      </c>
      <c r="H161" s="228">
        <v>1</v>
      </c>
      <c r="I161" s="229"/>
      <c r="J161" s="230">
        <f>ROUND(I161*H161,2)</f>
        <v>0</v>
      </c>
      <c r="K161" s="226" t="s">
        <v>124</v>
      </c>
      <c r="L161" s="231"/>
      <c r="M161" s="232" t="s">
        <v>1</v>
      </c>
      <c r="N161" s="233" t="s">
        <v>41</v>
      </c>
      <c r="O161" s="88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2" t="s">
        <v>130</v>
      </c>
      <c r="AT161" s="222" t="s">
        <v>127</v>
      </c>
      <c r="AU161" s="222" t="s">
        <v>85</v>
      </c>
      <c r="AY161" s="14" t="s">
        <v>117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4" t="s">
        <v>83</v>
      </c>
      <c r="BK161" s="223">
        <f>ROUND(I161*H161,2)</f>
        <v>0</v>
      </c>
      <c r="BL161" s="14" t="s">
        <v>130</v>
      </c>
      <c r="BM161" s="222" t="s">
        <v>254</v>
      </c>
    </row>
    <row r="162" s="2" customFormat="1" ht="24.15" customHeight="1">
      <c r="A162" s="35"/>
      <c r="B162" s="36"/>
      <c r="C162" s="211" t="s">
        <v>255</v>
      </c>
      <c r="D162" s="211" t="s">
        <v>120</v>
      </c>
      <c r="E162" s="212" t="s">
        <v>256</v>
      </c>
      <c r="F162" s="213" t="s">
        <v>257</v>
      </c>
      <c r="G162" s="214" t="s">
        <v>123</v>
      </c>
      <c r="H162" s="215">
        <v>1</v>
      </c>
      <c r="I162" s="216"/>
      <c r="J162" s="217">
        <f>ROUND(I162*H162,2)</f>
        <v>0</v>
      </c>
      <c r="K162" s="213" t="s">
        <v>124</v>
      </c>
      <c r="L162" s="41"/>
      <c r="M162" s="218" t="s">
        <v>1</v>
      </c>
      <c r="N162" s="219" t="s">
        <v>41</v>
      </c>
      <c r="O162" s="88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2" t="s">
        <v>125</v>
      </c>
      <c r="AT162" s="222" t="s">
        <v>120</v>
      </c>
      <c r="AU162" s="222" t="s">
        <v>85</v>
      </c>
      <c r="AY162" s="14" t="s">
        <v>117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4" t="s">
        <v>83</v>
      </c>
      <c r="BK162" s="223">
        <f>ROUND(I162*H162,2)</f>
        <v>0</v>
      </c>
      <c r="BL162" s="14" t="s">
        <v>125</v>
      </c>
      <c r="BM162" s="222" t="s">
        <v>258</v>
      </c>
    </row>
    <row r="163" s="2" customFormat="1" ht="24.15" customHeight="1">
      <c r="A163" s="35"/>
      <c r="B163" s="36"/>
      <c r="C163" s="224" t="s">
        <v>259</v>
      </c>
      <c r="D163" s="224" t="s">
        <v>127</v>
      </c>
      <c r="E163" s="225" t="s">
        <v>260</v>
      </c>
      <c r="F163" s="226" t="s">
        <v>261</v>
      </c>
      <c r="G163" s="227" t="s">
        <v>123</v>
      </c>
      <c r="H163" s="228">
        <v>1</v>
      </c>
      <c r="I163" s="229"/>
      <c r="J163" s="230">
        <f>ROUND(I163*H163,2)</f>
        <v>0</v>
      </c>
      <c r="K163" s="226" t="s">
        <v>124</v>
      </c>
      <c r="L163" s="231"/>
      <c r="M163" s="232" t="s">
        <v>1</v>
      </c>
      <c r="N163" s="233" t="s">
        <v>41</v>
      </c>
      <c r="O163" s="88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2" t="s">
        <v>130</v>
      </c>
      <c r="AT163" s="222" t="s">
        <v>127</v>
      </c>
      <c r="AU163" s="222" t="s">
        <v>85</v>
      </c>
      <c r="AY163" s="14" t="s">
        <v>117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4" t="s">
        <v>83</v>
      </c>
      <c r="BK163" s="223">
        <f>ROUND(I163*H163,2)</f>
        <v>0</v>
      </c>
      <c r="BL163" s="14" t="s">
        <v>130</v>
      </c>
      <c r="BM163" s="222" t="s">
        <v>262</v>
      </c>
    </row>
    <row r="164" s="2" customFormat="1" ht="24.15" customHeight="1">
      <c r="A164" s="35"/>
      <c r="B164" s="36"/>
      <c r="C164" s="211" t="s">
        <v>263</v>
      </c>
      <c r="D164" s="211" t="s">
        <v>120</v>
      </c>
      <c r="E164" s="212" t="s">
        <v>264</v>
      </c>
      <c r="F164" s="213" t="s">
        <v>265</v>
      </c>
      <c r="G164" s="214" t="s">
        <v>123</v>
      </c>
      <c r="H164" s="215">
        <v>3</v>
      </c>
      <c r="I164" s="216"/>
      <c r="J164" s="217">
        <f>ROUND(I164*H164,2)</f>
        <v>0</v>
      </c>
      <c r="K164" s="213" t="s">
        <v>124</v>
      </c>
      <c r="L164" s="41"/>
      <c r="M164" s="218" t="s">
        <v>1</v>
      </c>
      <c r="N164" s="219" t="s">
        <v>41</v>
      </c>
      <c r="O164" s="88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2" t="s">
        <v>125</v>
      </c>
      <c r="AT164" s="222" t="s">
        <v>120</v>
      </c>
      <c r="AU164" s="222" t="s">
        <v>85</v>
      </c>
      <c r="AY164" s="14" t="s">
        <v>117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4" t="s">
        <v>83</v>
      </c>
      <c r="BK164" s="223">
        <f>ROUND(I164*H164,2)</f>
        <v>0</v>
      </c>
      <c r="BL164" s="14" t="s">
        <v>125</v>
      </c>
      <c r="BM164" s="222" t="s">
        <v>266</v>
      </c>
    </row>
    <row r="165" s="2" customFormat="1" ht="24.15" customHeight="1">
      <c r="A165" s="35"/>
      <c r="B165" s="36"/>
      <c r="C165" s="224" t="s">
        <v>267</v>
      </c>
      <c r="D165" s="224" t="s">
        <v>127</v>
      </c>
      <c r="E165" s="225" t="s">
        <v>268</v>
      </c>
      <c r="F165" s="226" t="s">
        <v>269</v>
      </c>
      <c r="G165" s="227" t="s">
        <v>123</v>
      </c>
      <c r="H165" s="228">
        <v>3</v>
      </c>
      <c r="I165" s="229"/>
      <c r="J165" s="230">
        <f>ROUND(I165*H165,2)</f>
        <v>0</v>
      </c>
      <c r="K165" s="226" t="s">
        <v>124</v>
      </c>
      <c r="L165" s="231"/>
      <c r="M165" s="232" t="s">
        <v>1</v>
      </c>
      <c r="N165" s="233" t="s">
        <v>41</v>
      </c>
      <c r="O165" s="88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2" t="s">
        <v>130</v>
      </c>
      <c r="AT165" s="222" t="s">
        <v>127</v>
      </c>
      <c r="AU165" s="222" t="s">
        <v>85</v>
      </c>
      <c r="AY165" s="14" t="s">
        <v>117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4" t="s">
        <v>83</v>
      </c>
      <c r="BK165" s="223">
        <f>ROUND(I165*H165,2)</f>
        <v>0</v>
      </c>
      <c r="BL165" s="14" t="s">
        <v>130</v>
      </c>
      <c r="BM165" s="222" t="s">
        <v>270</v>
      </c>
    </row>
    <row r="166" s="2" customFormat="1" ht="24.15" customHeight="1">
      <c r="A166" s="35"/>
      <c r="B166" s="36"/>
      <c r="C166" s="211" t="s">
        <v>271</v>
      </c>
      <c r="D166" s="211" t="s">
        <v>120</v>
      </c>
      <c r="E166" s="212" t="s">
        <v>272</v>
      </c>
      <c r="F166" s="213" t="s">
        <v>273</v>
      </c>
      <c r="G166" s="214" t="s">
        <v>123</v>
      </c>
      <c r="H166" s="215">
        <v>3</v>
      </c>
      <c r="I166" s="216"/>
      <c r="J166" s="217">
        <f>ROUND(I166*H166,2)</f>
        <v>0</v>
      </c>
      <c r="K166" s="213" t="s">
        <v>124</v>
      </c>
      <c r="L166" s="41"/>
      <c r="M166" s="218" t="s">
        <v>1</v>
      </c>
      <c r="N166" s="219" t="s">
        <v>41</v>
      </c>
      <c r="O166" s="88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2" t="s">
        <v>125</v>
      </c>
      <c r="AT166" s="222" t="s">
        <v>120</v>
      </c>
      <c r="AU166" s="222" t="s">
        <v>85</v>
      </c>
      <c r="AY166" s="14" t="s">
        <v>117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4" t="s">
        <v>83</v>
      </c>
      <c r="BK166" s="223">
        <f>ROUND(I166*H166,2)</f>
        <v>0</v>
      </c>
      <c r="BL166" s="14" t="s">
        <v>125</v>
      </c>
      <c r="BM166" s="222" t="s">
        <v>274</v>
      </c>
    </row>
    <row r="167" s="2" customFormat="1" ht="24.15" customHeight="1">
      <c r="A167" s="35"/>
      <c r="B167" s="36"/>
      <c r="C167" s="224" t="s">
        <v>275</v>
      </c>
      <c r="D167" s="224" t="s">
        <v>127</v>
      </c>
      <c r="E167" s="225" t="s">
        <v>276</v>
      </c>
      <c r="F167" s="226" t="s">
        <v>277</v>
      </c>
      <c r="G167" s="227" t="s">
        <v>123</v>
      </c>
      <c r="H167" s="228">
        <v>3</v>
      </c>
      <c r="I167" s="229"/>
      <c r="J167" s="230">
        <f>ROUND(I167*H167,2)</f>
        <v>0</v>
      </c>
      <c r="K167" s="226" t="s">
        <v>124</v>
      </c>
      <c r="L167" s="231"/>
      <c r="M167" s="232" t="s">
        <v>1</v>
      </c>
      <c r="N167" s="233" t="s">
        <v>41</v>
      </c>
      <c r="O167" s="88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2" t="s">
        <v>130</v>
      </c>
      <c r="AT167" s="222" t="s">
        <v>127</v>
      </c>
      <c r="AU167" s="222" t="s">
        <v>85</v>
      </c>
      <c r="AY167" s="14" t="s">
        <v>117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4" t="s">
        <v>83</v>
      </c>
      <c r="BK167" s="223">
        <f>ROUND(I167*H167,2)</f>
        <v>0</v>
      </c>
      <c r="BL167" s="14" t="s">
        <v>130</v>
      </c>
      <c r="BM167" s="222" t="s">
        <v>278</v>
      </c>
    </row>
    <row r="168" s="2" customFormat="1" ht="24.15" customHeight="1">
      <c r="A168" s="35"/>
      <c r="B168" s="36"/>
      <c r="C168" s="211" t="s">
        <v>279</v>
      </c>
      <c r="D168" s="211" t="s">
        <v>120</v>
      </c>
      <c r="E168" s="212" t="s">
        <v>280</v>
      </c>
      <c r="F168" s="213" t="s">
        <v>281</v>
      </c>
      <c r="G168" s="214" t="s">
        <v>171</v>
      </c>
      <c r="H168" s="215">
        <v>4500</v>
      </c>
      <c r="I168" s="216"/>
      <c r="J168" s="217">
        <f>ROUND(I168*H168,2)</f>
        <v>0</v>
      </c>
      <c r="K168" s="213" t="s">
        <v>124</v>
      </c>
      <c r="L168" s="41"/>
      <c r="M168" s="218" t="s">
        <v>1</v>
      </c>
      <c r="N168" s="219" t="s">
        <v>41</v>
      </c>
      <c r="O168" s="88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2" t="s">
        <v>125</v>
      </c>
      <c r="AT168" s="222" t="s">
        <v>120</v>
      </c>
      <c r="AU168" s="222" t="s">
        <v>85</v>
      </c>
      <c r="AY168" s="14" t="s">
        <v>117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4" t="s">
        <v>83</v>
      </c>
      <c r="BK168" s="223">
        <f>ROUND(I168*H168,2)</f>
        <v>0</v>
      </c>
      <c r="BL168" s="14" t="s">
        <v>125</v>
      </c>
      <c r="BM168" s="222" t="s">
        <v>282</v>
      </c>
    </row>
    <row r="169" s="2" customFormat="1" ht="24.15" customHeight="1">
      <c r="A169" s="35"/>
      <c r="B169" s="36"/>
      <c r="C169" s="211" t="s">
        <v>283</v>
      </c>
      <c r="D169" s="211" t="s">
        <v>120</v>
      </c>
      <c r="E169" s="212" t="s">
        <v>284</v>
      </c>
      <c r="F169" s="213" t="s">
        <v>285</v>
      </c>
      <c r="G169" s="214" t="s">
        <v>123</v>
      </c>
      <c r="H169" s="215">
        <v>6</v>
      </c>
      <c r="I169" s="216"/>
      <c r="J169" s="217">
        <f>ROUND(I169*H169,2)</f>
        <v>0</v>
      </c>
      <c r="K169" s="213" t="s">
        <v>124</v>
      </c>
      <c r="L169" s="41"/>
      <c r="M169" s="218" t="s">
        <v>1</v>
      </c>
      <c r="N169" s="219" t="s">
        <v>41</v>
      </c>
      <c r="O169" s="88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2" t="s">
        <v>125</v>
      </c>
      <c r="AT169" s="222" t="s">
        <v>120</v>
      </c>
      <c r="AU169" s="222" t="s">
        <v>85</v>
      </c>
      <c r="AY169" s="14" t="s">
        <v>117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4" t="s">
        <v>83</v>
      </c>
      <c r="BK169" s="223">
        <f>ROUND(I169*H169,2)</f>
        <v>0</v>
      </c>
      <c r="BL169" s="14" t="s">
        <v>125</v>
      </c>
      <c r="BM169" s="222" t="s">
        <v>286</v>
      </c>
    </row>
    <row r="170" s="2" customFormat="1" ht="24.15" customHeight="1">
      <c r="A170" s="35"/>
      <c r="B170" s="36"/>
      <c r="C170" s="211" t="s">
        <v>287</v>
      </c>
      <c r="D170" s="211" t="s">
        <v>120</v>
      </c>
      <c r="E170" s="212" t="s">
        <v>288</v>
      </c>
      <c r="F170" s="213" t="s">
        <v>289</v>
      </c>
      <c r="G170" s="214" t="s">
        <v>123</v>
      </c>
      <c r="H170" s="215">
        <v>6</v>
      </c>
      <c r="I170" s="216"/>
      <c r="J170" s="217">
        <f>ROUND(I170*H170,2)</f>
        <v>0</v>
      </c>
      <c r="K170" s="213" t="s">
        <v>124</v>
      </c>
      <c r="L170" s="41"/>
      <c r="M170" s="218" t="s">
        <v>1</v>
      </c>
      <c r="N170" s="219" t="s">
        <v>41</v>
      </c>
      <c r="O170" s="88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2" t="s">
        <v>125</v>
      </c>
      <c r="AT170" s="222" t="s">
        <v>120</v>
      </c>
      <c r="AU170" s="222" t="s">
        <v>85</v>
      </c>
      <c r="AY170" s="14" t="s">
        <v>117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4" t="s">
        <v>83</v>
      </c>
      <c r="BK170" s="223">
        <f>ROUND(I170*H170,2)</f>
        <v>0</v>
      </c>
      <c r="BL170" s="14" t="s">
        <v>125</v>
      </c>
      <c r="BM170" s="222" t="s">
        <v>290</v>
      </c>
    </row>
    <row r="171" s="2" customFormat="1" ht="24.15" customHeight="1">
      <c r="A171" s="35"/>
      <c r="B171" s="36"/>
      <c r="C171" s="211" t="s">
        <v>291</v>
      </c>
      <c r="D171" s="211" t="s">
        <v>120</v>
      </c>
      <c r="E171" s="212" t="s">
        <v>292</v>
      </c>
      <c r="F171" s="213" t="s">
        <v>293</v>
      </c>
      <c r="G171" s="214" t="s">
        <v>123</v>
      </c>
      <c r="H171" s="215">
        <v>18</v>
      </c>
      <c r="I171" s="216"/>
      <c r="J171" s="217">
        <f>ROUND(I171*H171,2)</f>
        <v>0</v>
      </c>
      <c r="K171" s="213" t="s">
        <v>124</v>
      </c>
      <c r="L171" s="41"/>
      <c r="M171" s="218" t="s">
        <v>1</v>
      </c>
      <c r="N171" s="219" t="s">
        <v>41</v>
      </c>
      <c r="O171" s="88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2" t="s">
        <v>125</v>
      </c>
      <c r="AT171" s="222" t="s">
        <v>120</v>
      </c>
      <c r="AU171" s="222" t="s">
        <v>85</v>
      </c>
      <c r="AY171" s="14" t="s">
        <v>117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4" t="s">
        <v>83</v>
      </c>
      <c r="BK171" s="223">
        <f>ROUND(I171*H171,2)</f>
        <v>0</v>
      </c>
      <c r="BL171" s="14" t="s">
        <v>125</v>
      </c>
      <c r="BM171" s="222" t="s">
        <v>294</v>
      </c>
    </row>
    <row r="172" s="2" customFormat="1" ht="24.15" customHeight="1">
      <c r="A172" s="35"/>
      <c r="B172" s="36"/>
      <c r="C172" s="211" t="s">
        <v>295</v>
      </c>
      <c r="D172" s="211" t="s">
        <v>120</v>
      </c>
      <c r="E172" s="212" t="s">
        <v>296</v>
      </c>
      <c r="F172" s="213" t="s">
        <v>297</v>
      </c>
      <c r="G172" s="214" t="s">
        <v>298</v>
      </c>
      <c r="H172" s="215">
        <v>4.5</v>
      </c>
      <c r="I172" s="216"/>
      <c r="J172" s="217">
        <f>ROUND(I172*H172,2)</f>
        <v>0</v>
      </c>
      <c r="K172" s="213" t="s">
        <v>124</v>
      </c>
      <c r="L172" s="41"/>
      <c r="M172" s="218" t="s">
        <v>1</v>
      </c>
      <c r="N172" s="219" t="s">
        <v>41</v>
      </c>
      <c r="O172" s="88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2" t="s">
        <v>125</v>
      </c>
      <c r="AT172" s="222" t="s">
        <v>120</v>
      </c>
      <c r="AU172" s="222" t="s">
        <v>85</v>
      </c>
      <c r="AY172" s="14" t="s">
        <v>117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4" t="s">
        <v>83</v>
      </c>
      <c r="BK172" s="223">
        <f>ROUND(I172*H172,2)</f>
        <v>0</v>
      </c>
      <c r="BL172" s="14" t="s">
        <v>125</v>
      </c>
      <c r="BM172" s="222" t="s">
        <v>299</v>
      </c>
    </row>
    <row r="173" s="2" customFormat="1" ht="24.15" customHeight="1">
      <c r="A173" s="35"/>
      <c r="B173" s="36"/>
      <c r="C173" s="211" t="s">
        <v>300</v>
      </c>
      <c r="D173" s="211" t="s">
        <v>120</v>
      </c>
      <c r="E173" s="212" t="s">
        <v>301</v>
      </c>
      <c r="F173" s="213" t="s">
        <v>302</v>
      </c>
      <c r="G173" s="214" t="s">
        <v>298</v>
      </c>
      <c r="H173" s="215">
        <v>4.5</v>
      </c>
      <c r="I173" s="216"/>
      <c r="J173" s="217">
        <f>ROUND(I173*H173,2)</f>
        <v>0</v>
      </c>
      <c r="K173" s="213" t="s">
        <v>124</v>
      </c>
      <c r="L173" s="41"/>
      <c r="M173" s="218" t="s">
        <v>1</v>
      </c>
      <c r="N173" s="219" t="s">
        <v>41</v>
      </c>
      <c r="O173" s="88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2" t="s">
        <v>125</v>
      </c>
      <c r="AT173" s="222" t="s">
        <v>120</v>
      </c>
      <c r="AU173" s="222" t="s">
        <v>85</v>
      </c>
      <c r="AY173" s="14" t="s">
        <v>117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4" t="s">
        <v>83</v>
      </c>
      <c r="BK173" s="223">
        <f>ROUND(I173*H173,2)</f>
        <v>0</v>
      </c>
      <c r="BL173" s="14" t="s">
        <v>125</v>
      </c>
      <c r="BM173" s="222" t="s">
        <v>303</v>
      </c>
    </row>
    <row r="174" s="2" customFormat="1" ht="24.15" customHeight="1">
      <c r="A174" s="35"/>
      <c r="B174" s="36"/>
      <c r="C174" s="211" t="s">
        <v>304</v>
      </c>
      <c r="D174" s="211" t="s">
        <v>120</v>
      </c>
      <c r="E174" s="212" t="s">
        <v>305</v>
      </c>
      <c r="F174" s="213" t="s">
        <v>306</v>
      </c>
      <c r="G174" s="214" t="s">
        <v>123</v>
      </c>
      <c r="H174" s="215">
        <v>8</v>
      </c>
      <c r="I174" s="216"/>
      <c r="J174" s="217">
        <f>ROUND(I174*H174,2)</f>
        <v>0</v>
      </c>
      <c r="K174" s="213" t="s">
        <v>124</v>
      </c>
      <c r="L174" s="41"/>
      <c r="M174" s="218" t="s">
        <v>1</v>
      </c>
      <c r="N174" s="219" t="s">
        <v>41</v>
      </c>
      <c r="O174" s="88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2" t="s">
        <v>125</v>
      </c>
      <c r="AT174" s="222" t="s">
        <v>120</v>
      </c>
      <c r="AU174" s="222" t="s">
        <v>85</v>
      </c>
      <c r="AY174" s="14" t="s">
        <v>117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4" t="s">
        <v>83</v>
      </c>
      <c r="BK174" s="223">
        <f>ROUND(I174*H174,2)</f>
        <v>0</v>
      </c>
      <c r="BL174" s="14" t="s">
        <v>125</v>
      </c>
      <c r="BM174" s="222" t="s">
        <v>307</v>
      </c>
    </row>
    <row r="175" s="2" customFormat="1" ht="24.15" customHeight="1">
      <c r="A175" s="35"/>
      <c r="B175" s="36"/>
      <c r="C175" s="224" t="s">
        <v>308</v>
      </c>
      <c r="D175" s="224" t="s">
        <v>127</v>
      </c>
      <c r="E175" s="225" t="s">
        <v>309</v>
      </c>
      <c r="F175" s="226" t="s">
        <v>310</v>
      </c>
      <c r="G175" s="227" t="s">
        <v>123</v>
      </c>
      <c r="H175" s="228">
        <v>8</v>
      </c>
      <c r="I175" s="229"/>
      <c r="J175" s="230">
        <f>ROUND(I175*H175,2)</f>
        <v>0</v>
      </c>
      <c r="K175" s="226" t="s">
        <v>124</v>
      </c>
      <c r="L175" s="231"/>
      <c r="M175" s="232" t="s">
        <v>1</v>
      </c>
      <c r="N175" s="233" t="s">
        <v>41</v>
      </c>
      <c r="O175" s="88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2" t="s">
        <v>130</v>
      </c>
      <c r="AT175" s="222" t="s">
        <v>127</v>
      </c>
      <c r="AU175" s="222" t="s">
        <v>85</v>
      </c>
      <c r="AY175" s="14" t="s">
        <v>117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4" t="s">
        <v>83</v>
      </c>
      <c r="BK175" s="223">
        <f>ROUND(I175*H175,2)</f>
        <v>0</v>
      </c>
      <c r="BL175" s="14" t="s">
        <v>130</v>
      </c>
      <c r="BM175" s="222" t="s">
        <v>311</v>
      </c>
    </row>
    <row r="176" s="2" customFormat="1" ht="24.15" customHeight="1">
      <c r="A176" s="35"/>
      <c r="B176" s="36"/>
      <c r="C176" s="211" t="s">
        <v>312</v>
      </c>
      <c r="D176" s="211" t="s">
        <v>120</v>
      </c>
      <c r="E176" s="212" t="s">
        <v>313</v>
      </c>
      <c r="F176" s="213" t="s">
        <v>314</v>
      </c>
      <c r="G176" s="214" t="s">
        <v>123</v>
      </c>
      <c r="H176" s="215">
        <v>1</v>
      </c>
      <c r="I176" s="216"/>
      <c r="J176" s="217">
        <f>ROUND(I176*H176,2)</f>
        <v>0</v>
      </c>
      <c r="K176" s="213" t="s">
        <v>124</v>
      </c>
      <c r="L176" s="41"/>
      <c r="M176" s="218" t="s">
        <v>1</v>
      </c>
      <c r="N176" s="219" t="s">
        <v>41</v>
      </c>
      <c r="O176" s="88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2" t="s">
        <v>125</v>
      </c>
      <c r="AT176" s="222" t="s">
        <v>120</v>
      </c>
      <c r="AU176" s="222" t="s">
        <v>85</v>
      </c>
      <c r="AY176" s="14" t="s">
        <v>117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4" t="s">
        <v>83</v>
      </c>
      <c r="BK176" s="223">
        <f>ROUND(I176*H176,2)</f>
        <v>0</v>
      </c>
      <c r="BL176" s="14" t="s">
        <v>125</v>
      </c>
      <c r="BM176" s="222" t="s">
        <v>315</v>
      </c>
    </row>
    <row r="177" s="2" customFormat="1" ht="24.15" customHeight="1">
      <c r="A177" s="35"/>
      <c r="B177" s="36"/>
      <c r="C177" s="224" t="s">
        <v>316</v>
      </c>
      <c r="D177" s="224" t="s">
        <v>127</v>
      </c>
      <c r="E177" s="225" t="s">
        <v>317</v>
      </c>
      <c r="F177" s="226" t="s">
        <v>318</v>
      </c>
      <c r="G177" s="227" t="s">
        <v>123</v>
      </c>
      <c r="H177" s="228">
        <v>1</v>
      </c>
      <c r="I177" s="229"/>
      <c r="J177" s="230">
        <f>ROUND(I177*H177,2)</f>
        <v>0</v>
      </c>
      <c r="K177" s="226" t="s">
        <v>124</v>
      </c>
      <c r="L177" s="231"/>
      <c r="M177" s="232" t="s">
        <v>1</v>
      </c>
      <c r="N177" s="233" t="s">
        <v>41</v>
      </c>
      <c r="O177" s="88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2" t="s">
        <v>130</v>
      </c>
      <c r="AT177" s="222" t="s">
        <v>127</v>
      </c>
      <c r="AU177" s="222" t="s">
        <v>85</v>
      </c>
      <c r="AY177" s="14" t="s">
        <v>117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4" t="s">
        <v>83</v>
      </c>
      <c r="BK177" s="223">
        <f>ROUND(I177*H177,2)</f>
        <v>0</v>
      </c>
      <c r="BL177" s="14" t="s">
        <v>130</v>
      </c>
      <c r="BM177" s="222" t="s">
        <v>319</v>
      </c>
    </row>
    <row r="178" s="2" customFormat="1" ht="24.15" customHeight="1">
      <c r="A178" s="35"/>
      <c r="B178" s="36"/>
      <c r="C178" s="211" t="s">
        <v>320</v>
      </c>
      <c r="D178" s="211" t="s">
        <v>120</v>
      </c>
      <c r="E178" s="212" t="s">
        <v>321</v>
      </c>
      <c r="F178" s="213" t="s">
        <v>322</v>
      </c>
      <c r="G178" s="214" t="s">
        <v>123</v>
      </c>
      <c r="H178" s="215">
        <v>2</v>
      </c>
      <c r="I178" s="216"/>
      <c r="J178" s="217">
        <f>ROUND(I178*H178,2)</f>
        <v>0</v>
      </c>
      <c r="K178" s="213" t="s">
        <v>124</v>
      </c>
      <c r="L178" s="41"/>
      <c r="M178" s="218" t="s">
        <v>1</v>
      </c>
      <c r="N178" s="219" t="s">
        <v>41</v>
      </c>
      <c r="O178" s="88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2" t="s">
        <v>125</v>
      </c>
      <c r="AT178" s="222" t="s">
        <v>120</v>
      </c>
      <c r="AU178" s="222" t="s">
        <v>85</v>
      </c>
      <c r="AY178" s="14" t="s">
        <v>117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4" t="s">
        <v>83</v>
      </c>
      <c r="BK178" s="223">
        <f>ROUND(I178*H178,2)</f>
        <v>0</v>
      </c>
      <c r="BL178" s="14" t="s">
        <v>125</v>
      </c>
      <c r="BM178" s="222" t="s">
        <v>323</v>
      </c>
    </row>
    <row r="179" s="2" customFormat="1" ht="24.15" customHeight="1">
      <c r="A179" s="35"/>
      <c r="B179" s="36"/>
      <c r="C179" s="224" t="s">
        <v>324</v>
      </c>
      <c r="D179" s="224" t="s">
        <v>127</v>
      </c>
      <c r="E179" s="225" t="s">
        <v>325</v>
      </c>
      <c r="F179" s="226" t="s">
        <v>326</v>
      </c>
      <c r="G179" s="227" t="s">
        <v>123</v>
      </c>
      <c r="H179" s="228">
        <v>2</v>
      </c>
      <c r="I179" s="229"/>
      <c r="J179" s="230">
        <f>ROUND(I179*H179,2)</f>
        <v>0</v>
      </c>
      <c r="K179" s="226" t="s">
        <v>124</v>
      </c>
      <c r="L179" s="231"/>
      <c r="M179" s="232" t="s">
        <v>1</v>
      </c>
      <c r="N179" s="233" t="s">
        <v>41</v>
      </c>
      <c r="O179" s="88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2" t="s">
        <v>130</v>
      </c>
      <c r="AT179" s="222" t="s">
        <v>127</v>
      </c>
      <c r="AU179" s="222" t="s">
        <v>85</v>
      </c>
      <c r="AY179" s="14" t="s">
        <v>117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4" t="s">
        <v>83</v>
      </c>
      <c r="BK179" s="223">
        <f>ROUND(I179*H179,2)</f>
        <v>0</v>
      </c>
      <c r="BL179" s="14" t="s">
        <v>130</v>
      </c>
      <c r="BM179" s="222" t="s">
        <v>327</v>
      </c>
    </row>
    <row r="180" s="2" customFormat="1" ht="24.15" customHeight="1">
      <c r="A180" s="35"/>
      <c r="B180" s="36"/>
      <c r="C180" s="211" t="s">
        <v>328</v>
      </c>
      <c r="D180" s="211" t="s">
        <v>120</v>
      </c>
      <c r="E180" s="212" t="s">
        <v>329</v>
      </c>
      <c r="F180" s="213" t="s">
        <v>330</v>
      </c>
      <c r="G180" s="214" t="s">
        <v>123</v>
      </c>
      <c r="H180" s="215">
        <v>2</v>
      </c>
      <c r="I180" s="216"/>
      <c r="J180" s="217">
        <f>ROUND(I180*H180,2)</f>
        <v>0</v>
      </c>
      <c r="K180" s="213" t="s">
        <v>124</v>
      </c>
      <c r="L180" s="41"/>
      <c r="M180" s="218" t="s">
        <v>1</v>
      </c>
      <c r="N180" s="219" t="s">
        <v>41</v>
      </c>
      <c r="O180" s="88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2" t="s">
        <v>125</v>
      </c>
      <c r="AT180" s="222" t="s">
        <v>120</v>
      </c>
      <c r="AU180" s="222" t="s">
        <v>85</v>
      </c>
      <c r="AY180" s="14" t="s">
        <v>117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4" t="s">
        <v>83</v>
      </c>
      <c r="BK180" s="223">
        <f>ROUND(I180*H180,2)</f>
        <v>0</v>
      </c>
      <c r="BL180" s="14" t="s">
        <v>125</v>
      </c>
      <c r="BM180" s="222" t="s">
        <v>331</v>
      </c>
    </row>
    <row r="181" s="2" customFormat="1" ht="24.15" customHeight="1">
      <c r="A181" s="35"/>
      <c r="B181" s="36"/>
      <c r="C181" s="224" t="s">
        <v>332</v>
      </c>
      <c r="D181" s="224" t="s">
        <v>127</v>
      </c>
      <c r="E181" s="225" t="s">
        <v>333</v>
      </c>
      <c r="F181" s="226" t="s">
        <v>334</v>
      </c>
      <c r="G181" s="227" t="s">
        <v>123</v>
      </c>
      <c r="H181" s="228">
        <v>2</v>
      </c>
      <c r="I181" s="229"/>
      <c r="J181" s="230">
        <f>ROUND(I181*H181,2)</f>
        <v>0</v>
      </c>
      <c r="K181" s="226" t="s">
        <v>124</v>
      </c>
      <c r="L181" s="231"/>
      <c r="M181" s="232" t="s">
        <v>1</v>
      </c>
      <c r="N181" s="233" t="s">
        <v>41</v>
      </c>
      <c r="O181" s="88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2" t="s">
        <v>130</v>
      </c>
      <c r="AT181" s="222" t="s">
        <v>127</v>
      </c>
      <c r="AU181" s="222" t="s">
        <v>85</v>
      </c>
      <c r="AY181" s="14" t="s">
        <v>117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4" t="s">
        <v>83</v>
      </c>
      <c r="BK181" s="223">
        <f>ROUND(I181*H181,2)</f>
        <v>0</v>
      </c>
      <c r="BL181" s="14" t="s">
        <v>130</v>
      </c>
      <c r="BM181" s="222" t="s">
        <v>335</v>
      </c>
    </row>
    <row r="182" s="2" customFormat="1" ht="24.15" customHeight="1">
      <c r="A182" s="35"/>
      <c r="B182" s="36"/>
      <c r="C182" s="224" t="s">
        <v>336</v>
      </c>
      <c r="D182" s="224" t="s">
        <v>127</v>
      </c>
      <c r="E182" s="225" t="s">
        <v>337</v>
      </c>
      <c r="F182" s="226" t="s">
        <v>338</v>
      </c>
      <c r="G182" s="227" t="s">
        <v>123</v>
      </c>
      <c r="H182" s="228">
        <v>2</v>
      </c>
      <c r="I182" s="229"/>
      <c r="J182" s="230">
        <f>ROUND(I182*H182,2)</f>
        <v>0</v>
      </c>
      <c r="K182" s="226" t="s">
        <v>124</v>
      </c>
      <c r="L182" s="231"/>
      <c r="M182" s="232" t="s">
        <v>1</v>
      </c>
      <c r="N182" s="233" t="s">
        <v>41</v>
      </c>
      <c r="O182" s="88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2" t="s">
        <v>130</v>
      </c>
      <c r="AT182" s="222" t="s">
        <v>127</v>
      </c>
      <c r="AU182" s="222" t="s">
        <v>85</v>
      </c>
      <c r="AY182" s="14" t="s">
        <v>117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4" t="s">
        <v>83</v>
      </c>
      <c r="BK182" s="223">
        <f>ROUND(I182*H182,2)</f>
        <v>0</v>
      </c>
      <c r="BL182" s="14" t="s">
        <v>130</v>
      </c>
      <c r="BM182" s="222" t="s">
        <v>339</v>
      </c>
    </row>
    <row r="183" s="2" customFormat="1" ht="49.05" customHeight="1">
      <c r="A183" s="35"/>
      <c r="B183" s="36"/>
      <c r="C183" s="211" t="s">
        <v>340</v>
      </c>
      <c r="D183" s="211" t="s">
        <v>120</v>
      </c>
      <c r="E183" s="212" t="s">
        <v>341</v>
      </c>
      <c r="F183" s="213" t="s">
        <v>342</v>
      </c>
      <c r="G183" s="214" t="s">
        <v>123</v>
      </c>
      <c r="H183" s="215">
        <v>18</v>
      </c>
      <c r="I183" s="216"/>
      <c r="J183" s="217">
        <f>ROUND(I183*H183,2)</f>
        <v>0</v>
      </c>
      <c r="K183" s="213" t="s">
        <v>124</v>
      </c>
      <c r="L183" s="41"/>
      <c r="M183" s="218" t="s">
        <v>1</v>
      </c>
      <c r="N183" s="219" t="s">
        <v>41</v>
      </c>
      <c r="O183" s="88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2" t="s">
        <v>125</v>
      </c>
      <c r="AT183" s="222" t="s">
        <v>120</v>
      </c>
      <c r="AU183" s="222" t="s">
        <v>85</v>
      </c>
      <c r="AY183" s="14" t="s">
        <v>117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4" t="s">
        <v>83</v>
      </c>
      <c r="BK183" s="223">
        <f>ROUND(I183*H183,2)</f>
        <v>0</v>
      </c>
      <c r="BL183" s="14" t="s">
        <v>125</v>
      </c>
      <c r="BM183" s="222" t="s">
        <v>343</v>
      </c>
    </row>
    <row r="184" s="2" customFormat="1" ht="24.15" customHeight="1">
      <c r="A184" s="35"/>
      <c r="B184" s="36"/>
      <c r="C184" s="211" t="s">
        <v>344</v>
      </c>
      <c r="D184" s="211" t="s">
        <v>120</v>
      </c>
      <c r="E184" s="212" t="s">
        <v>345</v>
      </c>
      <c r="F184" s="213" t="s">
        <v>346</v>
      </c>
      <c r="G184" s="214" t="s">
        <v>153</v>
      </c>
      <c r="H184" s="215">
        <v>25</v>
      </c>
      <c r="I184" s="216"/>
      <c r="J184" s="217">
        <f>ROUND(I184*H184,2)</f>
        <v>0</v>
      </c>
      <c r="K184" s="213" t="s">
        <v>124</v>
      </c>
      <c r="L184" s="41"/>
      <c r="M184" s="218" t="s">
        <v>1</v>
      </c>
      <c r="N184" s="219" t="s">
        <v>41</v>
      </c>
      <c r="O184" s="88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2" t="s">
        <v>125</v>
      </c>
      <c r="AT184" s="222" t="s">
        <v>120</v>
      </c>
      <c r="AU184" s="222" t="s">
        <v>85</v>
      </c>
      <c r="AY184" s="14" t="s">
        <v>117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4" t="s">
        <v>83</v>
      </c>
      <c r="BK184" s="223">
        <f>ROUND(I184*H184,2)</f>
        <v>0</v>
      </c>
      <c r="BL184" s="14" t="s">
        <v>125</v>
      </c>
      <c r="BM184" s="222" t="s">
        <v>347</v>
      </c>
    </row>
    <row r="185" s="2" customFormat="1" ht="49.05" customHeight="1">
      <c r="A185" s="35"/>
      <c r="B185" s="36"/>
      <c r="C185" s="211" t="s">
        <v>348</v>
      </c>
      <c r="D185" s="211" t="s">
        <v>120</v>
      </c>
      <c r="E185" s="212" t="s">
        <v>151</v>
      </c>
      <c r="F185" s="213" t="s">
        <v>152</v>
      </c>
      <c r="G185" s="214" t="s">
        <v>153</v>
      </c>
      <c r="H185" s="215">
        <v>190</v>
      </c>
      <c r="I185" s="216"/>
      <c r="J185" s="217">
        <f>ROUND(I185*H185,2)</f>
        <v>0</v>
      </c>
      <c r="K185" s="213" t="s">
        <v>124</v>
      </c>
      <c r="L185" s="41"/>
      <c r="M185" s="218" t="s">
        <v>1</v>
      </c>
      <c r="N185" s="219" t="s">
        <v>41</v>
      </c>
      <c r="O185" s="88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2" t="s">
        <v>125</v>
      </c>
      <c r="AT185" s="222" t="s">
        <v>120</v>
      </c>
      <c r="AU185" s="222" t="s">
        <v>85</v>
      </c>
      <c r="AY185" s="14" t="s">
        <v>117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4" t="s">
        <v>83</v>
      </c>
      <c r="BK185" s="223">
        <f>ROUND(I185*H185,2)</f>
        <v>0</v>
      </c>
      <c r="BL185" s="14" t="s">
        <v>125</v>
      </c>
      <c r="BM185" s="222" t="s">
        <v>349</v>
      </c>
    </row>
    <row r="186" s="12" customFormat="1" ht="22.8" customHeight="1">
      <c r="A186" s="12"/>
      <c r="B186" s="195"/>
      <c r="C186" s="196"/>
      <c r="D186" s="197" t="s">
        <v>75</v>
      </c>
      <c r="E186" s="209" t="s">
        <v>350</v>
      </c>
      <c r="F186" s="209" t="s">
        <v>351</v>
      </c>
      <c r="G186" s="196"/>
      <c r="H186" s="196"/>
      <c r="I186" s="199"/>
      <c r="J186" s="210">
        <f>BK186</f>
        <v>0</v>
      </c>
      <c r="K186" s="196"/>
      <c r="L186" s="201"/>
      <c r="M186" s="202"/>
      <c r="N186" s="203"/>
      <c r="O186" s="203"/>
      <c r="P186" s="204">
        <f>SUM(P187:P196)</f>
        <v>0</v>
      </c>
      <c r="Q186" s="203"/>
      <c r="R186" s="204">
        <f>SUM(R187:R196)</f>
        <v>0</v>
      </c>
      <c r="S186" s="203"/>
      <c r="T186" s="205">
        <f>SUM(T187:T196)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6" t="s">
        <v>83</v>
      </c>
      <c r="AT186" s="207" t="s">
        <v>75</v>
      </c>
      <c r="AU186" s="207" t="s">
        <v>83</v>
      </c>
      <c r="AY186" s="206" t="s">
        <v>117</v>
      </c>
      <c r="BK186" s="208">
        <f>SUM(BK187:BK196)</f>
        <v>0</v>
      </c>
    </row>
    <row r="187" s="2" customFormat="1" ht="37.8" customHeight="1">
      <c r="A187" s="35"/>
      <c r="B187" s="36"/>
      <c r="C187" s="211" t="s">
        <v>352</v>
      </c>
      <c r="D187" s="211" t="s">
        <v>120</v>
      </c>
      <c r="E187" s="212" t="s">
        <v>353</v>
      </c>
      <c r="F187" s="213" t="s">
        <v>354</v>
      </c>
      <c r="G187" s="214" t="s">
        <v>123</v>
      </c>
      <c r="H187" s="215">
        <v>1</v>
      </c>
      <c r="I187" s="216"/>
      <c r="J187" s="217">
        <f>ROUND(I187*H187,2)</f>
        <v>0</v>
      </c>
      <c r="K187" s="213" t="s">
        <v>124</v>
      </c>
      <c r="L187" s="41"/>
      <c r="M187" s="218" t="s">
        <v>1</v>
      </c>
      <c r="N187" s="219" t="s">
        <v>41</v>
      </c>
      <c r="O187" s="88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2" t="s">
        <v>125</v>
      </c>
      <c r="AT187" s="222" t="s">
        <v>120</v>
      </c>
      <c r="AU187" s="222" t="s">
        <v>85</v>
      </c>
      <c r="AY187" s="14" t="s">
        <v>117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4" t="s">
        <v>83</v>
      </c>
      <c r="BK187" s="223">
        <f>ROUND(I187*H187,2)</f>
        <v>0</v>
      </c>
      <c r="BL187" s="14" t="s">
        <v>125</v>
      </c>
      <c r="BM187" s="222" t="s">
        <v>355</v>
      </c>
    </row>
    <row r="188" s="2" customFormat="1" ht="37.8" customHeight="1">
      <c r="A188" s="35"/>
      <c r="B188" s="36"/>
      <c r="C188" s="211" t="s">
        <v>356</v>
      </c>
      <c r="D188" s="211" t="s">
        <v>120</v>
      </c>
      <c r="E188" s="212" t="s">
        <v>357</v>
      </c>
      <c r="F188" s="213" t="s">
        <v>358</v>
      </c>
      <c r="G188" s="214" t="s">
        <v>123</v>
      </c>
      <c r="H188" s="215">
        <v>4</v>
      </c>
      <c r="I188" s="216"/>
      <c r="J188" s="217">
        <f>ROUND(I188*H188,2)</f>
        <v>0</v>
      </c>
      <c r="K188" s="213" t="s">
        <v>124</v>
      </c>
      <c r="L188" s="41"/>
      <c r="M188" s="218" t="s">
        <v>1</v>
      </c>
      <c r="N188" s="219" t="s">
        <v>41</v>
      </c>
      <c r="O188" s="88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2" t="s">
        <v>125</v>
      </c>
      <c r="AT188" s="222" t="s">
        <v>120</v>
      </c>
      <c r="AU188" s="222" t="s">
        <v>85</v>
      </c>
      <c r="AY188" s="14" t="s">
        <v>117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4" t="s">
        <v>83</v>
      </c>
      <c r="BK188" s="223">
        <f>ROUND(I188*H188,2)</f>
        <v>0</v>
      </c>
      <c r="BL188" s="14" t="s">
        <v>125</v>
      </c>
      <c r="BM188" s="222" t="s">
        <v>359</v>
      </c>
    </row>
    <row r="189" s="2" customFormat="1" ht="37.8" customHeight="1">
      <c r="A189" s="35"/>
      <c r="B189" s="36"/>
      <c r="C189" s="211" t="s">
        <v>360</v>
      </c>
      <c r="D189" s="211" t="s">
        <v>120</v>
      </c>
      <c r="E189" s="212" t="s">
        <v>361</v>
      </c>
      <c r="F189" s="213" t="s">
        <v>362</v>
      </c>
      <c r="G189" s="214" t="s">
        <v>123</v>
      </c>
      <c r="H189" s="215">
        <v>6</v>
      </c>
      <c r="I189" s="216"/>
      <c r="J189" s="217">
        <f>ROUND(I189*H189,2)</f>
        <v>0</v>
      </c>
      <c r="K189" s="213" t="s">
        <v>124</v>
      </c>
      <c r="L189" s="41"/>
      <c r="M189" s="218" t="s">
        <v>1</v>
      </c>
      <c r="N189" s="219" t="s">
        <v>41</v>
      </c>
      <c r="O189" s="88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2" t="s">
        <v>125</v>
      </c>
      <c r="AT189" s="222" t="s">
        <v>120</v>
      </c>
      <c r="AU189" s="222" t="s">
        <v>85</v>
      </c>
      <c r="AY189" s="14" t="s">
        <v>117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4" t="s">
        <v>83</v>
      </c>
      <c r="BK189" s="223">
        <f>ROUND(I189*H189,2)</f>
        <v>0</v>
      </c>
      <c r="BL189" s="14" t="s">
        <v>125</v>
      </c>
      <c r="BM189" s="222" t="s">
        <v>363</v>
      </c>
    </row>
    <row r="190" s="2" customFormat="1" ht="37.8" customHeight="1">
      <c r="A190" s="35"/>
      <c r="B190" s="36"/>
      <c r="C190" s="211" t="s">
        <v>364</v>
      </c>
      <c r="D190" s="211" t="s">
        <v>120</v>
      </c>
      <c r="E190" s="212" t="s">
        <v>365</v>
      </c>
      <c r="F190" s="213" t="s">
        <v>366</v>
      </c>
      <c r="G190" s="214" t="s">
        <v>123</v>
      </c>
      <c r="H190" s="215">
        <v>40</v>
      </c>
      <c r="I190" s="216"/>
      <c r="J190" s="217">
        <f>ROUND(I190*H190,2)</f>
        <v>0</v>
      </c>
      <c r="K190" s="213" t="s">
        <v>124</v>
      </c>
      <c r="L190" s="41"/>
      <c r="M190" s="218" t="s">
        <v>1</v>
      </c>
      <c r="N190" s="219" t="s">
        <v>41</v>
      </c>
      <c r="O190" s="88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2" t="s">
        <v>125</v>
      </c>
      <c r="AT190" s="222" t="s">
        <v>120</v>
      </c>
      <c r="AU190" s="222" t="s">
        <v>85</v>
      </c>
      <c r="AY190" s="14" t="s">
        <v>117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4" t="s">
        <v>83</v>
      </c>
      <c r="BK190" s="223">
        <f>ROUND(I190*H190,2)</f>
        <v>0</v>
      </c>
      <c r="BL190" s="14" t="s">
        <v>125</v>
      </c>
      <c r="BM190" s="222" t="s">
        <v>367</v>
      </c>
    </row>
    <row r="191" s="2" customFormat="1" ht="49.05" customHeight="1">
      <c r="A191" s="35"/>
      <c r="B191" s="36"/>
      <c r="C191" s="211" t="s">
        <v>368</v>
      </c>
      <c r="D191" s="211" t="s">
        <v>120</v>
      </c>
      <c r="E191" s="212" t="s">
        <v>369</v>
      </c>
      <c r="F191" s="213" t="s">
        <v>370</v>
      </c>
      <c r="G191" s="214" t="s">
        <v>123</v>
      </c>
      <c r="H191" s="215">
        <v>27</v>
      </c>
      <c r="I191" s="216"/>
      <c r="J191" s="217">
        <f>ROUND(I191*H191,2)</f>
        <v>0</v>
      </c>
      <c r="K191" s="213" t="s">
        <v>124</v>
      </c>
      <c r="L191" s="41"/>
      <c r="M191" s="218" t="s">
        <v>1</v>
      </c>
      <c r="N191" s="219" t="s">
        <v>41</v>
      </c>
      <c r="O191" s="88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2" t="s">
        <v>125</v>
      </c>
      <c r="AT191" s="222" t="s">
        <v>120</v>
      </c>
      <c r="AU191" s="222" t="s">
        <v>85</v>
      </c>
      <c r="AY191" s="14" t="s">
        <v>117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4" t="s">
        <v>83</v>
      </c>
      <c r="BK191" s="223">
        <f>ROUND(I191*H191,2)</f>
        <v>0</v>
      </c>
      <c r="BL191" s="14" t="s">
        <v>125</v>
      </c>
      <c r="BM191" s="222" t="s">
        <v>371</v>
      </c>
    </row>
    <row r="192" s="2" customFormat="1" ht="37.8" customHeight="1">
      <c r="A192" s="35"/>
      <c r="B192" s="36"/>
      <c r="C192" s="211" t="s">
        <v>372</v>
      </c>
      <c r="D192" s="211" t="s">
        <v>120</v>
      </c>
      <c r="E192" s="212" t="s">
        <v>373</v>
      </c>
      <c r="F192" s="213" t="s">
        <v>374</v>
      </c>
      <c r="G192" s="214" t="s">
        <v>123</v>
      </c>
      <c r="H192" s="215">
        <v>692</v>
      </c>
      <c r="I192" s="216"/>
      <c r="J192" s="217">
        <f>ROUND(I192*H192,2)</f>
        <v>0</v>
      </c>
      <c r="K192" s="213" t="s">
        <v>124</v>
      </c>
      <c r="L192" s="41"/>
      <c r="M192" s="218" t="s">
        <v>1</v>
      </c>
      <c r="N192" s="219" t="s">
        <v>41</v>
      </c>
      <c r="O192" s="88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2" t="s">
        <v>125</v>
      </c>
      <c r="AT192" s="222" t="s">
        <v>120</v>
      </c>
      <c r="AU192" s="222" t="s">
        <v>85</v>
      </c>
      <c r="AY192" s="14" t="s">
        <v>117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4" t="s">
        <v>83</v>
      </c>
      <c r="BK192" s="223">
        <f>ROUND(I192*H192,2)</f>
        <v>0</v>
      </c>
      <c r="BL192" s="14" t="s">
        <v>125</v>
      </c>
      <c r="BM192" s="222" t="s">
        <v>375</v>
      </c>
    </row>
    <row r="193" s="2" customFormat="1" ht="37.8" customHeight="1">
      <c r="A193" s="35"/>
      <c r="B193" s="36"/>
      <c r="C193" s="211" t="s">
        <v>376</v>
      </c>
      <c r="D193" s="211" t="s">
        <v>120</v>
      </c>
      <c r="E193" s="212" t="s">
        <v>377</v>
      </c>
      <c r="F193" s="213" t="s">
        <v>378</v>
      </c>
      <c r="G193" s="214" t="s">
        <v>123</v>
      </c>
      <c r="H193" s="215">
        <v>200</v>
      </c>
      <c r="I193" s="216"/>
      <c r="J193" s="217">
        <f>ROUND(I193*H193,2)</f>
        <v>0</v>
      </c>
      <c r="K193" s="213" t="s">
        <v>124</v>
      </c>
      <c r="L193" s="41"/>
      <c r="M193" s="218" t="s">
        <v>1</v>
      </c>
      <c r="N193" s="219" t="s">
        <v>41</v>
      </c>
      <c r="O193" s="88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2" t="s">
        <v>125</v>
      </c>
      <c r="AT193" s="222" t="s">
        <v>120</v>
      </c>
      <c r="AU193" s="222" t="s">
        <v>85</v>
      </c>
      <c r="AY193" s="14" t="s">
        <v>117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4" t="s">
        <v>83</v>
      </c>
      <c r="BK193" s="223">
        <f>ROUND(I193*H193,2)</f>
        <v>0</v>
      </c>
      <c r="BL193" s="14" t="s">
        <v>125</v>
      </c>
      <c r="BM193" s="222" t="s">
        <v>379</v>
      </c>
    </row>
    <row r="194" s="2" customFormat="1" ht="37.8" customHeight="1">
      <c r="A194" s="35"/>
      <c r="B194" s="36"/>
      <c r="C194" s="211" t="s">
        <v>380</v>
      </c>
      <c r="D194" s="211" t="s">
        <v>120</v>
      </c>
      <c r="E194" s="212" t="s">
        <v>381</v>
      </c>
      <c r="F194" s="213" t="s">
        <v>382</v>
      </c>
      <c r="G194" s="214" t="s">
        <v>123</v>
      </c>
      <c r="H194" s="215">
        <v>3</v>
      </c>
      <c r="I194" s="216"/>
      <c r="J194" s="217">
        <f>ROUND(I194*H194,2)</f>
        <v>0</v>
      </c>
      <c r="K194" s="213" t="s">
        <v>124</v>
      </c>
      <c r="L194" s="41"/>
      <c r="M194" s="218" t="s">
        <v>1</v>
      </c>
      <c r="N194" s="219" t="s">
        <v>41</v>
      </c>
      <c r="O194" s="88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2" t="s">
        <v>125</v>
      </c>
      <c r="AT194" s="222" t="s">
        <v>120</v>
      </c>
      <c r="AU194" s="222" t="s">
        <v>85</v>
      </c>
      <c r="AY194" s="14" t="s">
        <v>117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4" t="s">
        <v>83</v>
      </c>
      <c r="BK194" s="223">
        <f>ROUND(I194*H194,2)</f>
        <v>0</v>
      </c>
      <c r="BL194" s="14" t="s">
        <v>125</v>
      </c>
      <c r="BM194" s="222" t="s">
        <v>383</v>
      </c>
    </row>
    <row r="195" s="2" customFormat="1" ht="37.8" customHeight="1">
      <c r="A195" s="35"/>
      <c r="B195" s="36"/>
      <c r="C195" s="211" t="s">
        <v>384</v>
      </c>
      <c r="D195" s="211" t="s">
        <v>120</v>
      </c>
      <c r="E195" s="212" t="s">
        <v>385</v>
      </c>
      <c r="F195" s="213" t="s">
        <v>386</v>
      </c>
      <c r="G195" s="214" t="s">
        <v>171</v>
      </c>
      <c r="H195" s="215">
        <v>9000</v>
      </c>
      <c r="I195" s="216"/>
      <c r="J195" s="217">
        <f>ROUND(I195*H195,2)</f>
        <v>0</v>
      </c>
      <c r="K195" s="213" t="s">
        <v>124</v>
      </c>
      <c r="L195" s="41"/>
      <c r="M195" s="218" t="s">
        <v>1</v>
      </c>
      <c r="N195" s="219" t="s">
        <v>41</v>
      </c>
      <c r="O195" s="88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2" t="s">
        <v>125</v>
      </c>
      <c r="AT195" s="222" t="s">
        <v>120</v>
      </c>
      <c r="AU195" s="222" t="s">
        <v>85</v>
      </c>
      <c r="AY195" s="14" t="s">
        <v>117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4" t="s">
        <v>83</v>
      </c>
      <c r="BK195" s="223">
        <f>ROUND(I195*H195,2)</f>
        <v>0</v>
      </c>
      <c r="BL195" s="14" t="s">
        <v>125</v>
      </c>
      <c r="BM195" s="222" t="s">
        <v>387</v>
      </c>
    </row>
    <row r="196" s="2" customFormat="1" ht="49.05" customHeight="1">
      <c r="A196" s="35"/>
      <c r="B196" s="36"/>
      <c r="C196" s="211" t="s">
        <v>388</v>
      </c>
      <c r="D196" s="211" t="s">
        <v>120</v>
      </c>
      <c r="E196" s="212" t="s">
        <v>151</v>
      </c>
      <c r="F196" s="213" t="s">
        <v>152</v>
      </c>
      <c r="G196" s="214" t="s">
        <v>153</v>
      </c>
      <c r="H196" s="215">
        <v>49</v>
      </c>
      <c r="I196" s="216"/>
      <c r="J196" s="217">
        <f>ROUND(I196*H196,2)</f>
        <v>0</v>
      </c>
      <c r="K196" s="213" t="s">
        <v>124</v>
      </c>
      <c r="L196" s="41"/>
      <c r="M196" s="218" t="s">
        <v>1</v>
      </c>
      <c r="N196" s="219" t="s">
        <v>41</v>
      </c>
      <c r="O196" s="88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2" t="s">
        <v>125</v>
      </c>
      <c r="AT196" s="222" t="s">
        <v>120</v>
      </c>
      <c r="AU196" s="222" t="s">
        <v>85</v>
      </c>
      <c r="AY196" s="14" t="s">
        <v>117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4" t="s">
        <v>83</v>
      </c>
      <c r="BK196" s="223">
        <f>ROUND(I196*H196,2)</f>
        <v>0</v>
      </c>
      <c r="BL196" s="14" t="s">
        <v>125</v>
      </c>
      <c r="BM196" s="222" t="s">
        <v>389</v>
      </c>
    </row>
    <row r="197" s="12" customFormat="1" ht="22.8" customHeight="1">
      <c r="A197" s="12"/>
      <c r="B197" s="195"/>
      <c r="C197" s="196"/>
      <c r="D197" s="197" t="s">
        <v>75</v>
      </c>
      <c r="E197" s="209" t="s">
        <v>390</v>
      </c>
      <c r="F197" s="209" t="s">
        <v>391</v>
      </c>
      <c r="G197" s="196"/>
      <c r="H197" s="196"/>
      <c r="I197" s="199"/>
      <c r="J197" s="210">
        <f>BK197</f>
        <v>0</v>
      </c>
      <c r="K197" s="196"/>
      <c r="L197" s="201"/>
      <c r="M197" s="202"/>
      <c r="N197" s="203"/>
      <c r="O197" s="203"/>
      <c r="P197" s="204">
        <f>SUM(P198:P202)</f>
        <v>0</v>
      </c>
      <c r="Q197" s="203"/>
      <c r="R197" s="204">
        <f>SUM(R198:R202)</f>
        <v>0</v>
      </c>
      <c r="S197" s="203"/>
      <c r="T197" s="205">
        <f>SUM(T198:T202)</f>
        <v>9.5999999999999996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6" t="s">
        <v>83</v>
      </c>
      <c r="AT197" s="207" t="s">
        <v>75</v>
      </c>
      <c r="AU197" s="207" t="s">
        <v>83</v>
      </c>
      <c r="AY197" s="206" t="s">
        <v>117</v>
      </c>
      <c r="BK197" s="208">
        <f>SUM(BK198:BK202)</f>
        <v>0</v>
      </c>
    </row>
    <row r="198" s="2" customFormat="1" ht="14.4" customHeight="1">
      <c r="A198" s="35"/>
      <c r="B198" s="36"/>
      <c r="C198" s="211" t="s">
        <v>392</v>
      </c>
      <c r="D198" s="211" t="s">
        <v>120</v>
      </c>
      <c r="E198" s="212" t="s">
        <v>393</v>
      </c>
      <c r="F198" s="213" t="s">
        <v>394</v>
      </c>
      <c r="G198" s="214" t="s">
        <v>135</v>
      </c>
      <c r="H198" s="215">
        <v>4</v>
      </c>
      <c r="I198" s="216"/>
      <c r="J198" s="217">
        <f>ROUND(I198*H198,2)</f>
        <v>0</v>
      </c>
      <c r="K198" s="213" t="s">
        <v>395</v>
      </c>
      <c r="L198" s="41"/>
      <c r="M198" s="218" t="s">
        <v>1</v>
      </c>
      <c r="N198" s="219" t="s">
        <v>41</v>
      </c>
      <c r="O198" s="88"/>
      <c r="P198" s="220">
        <f>O198*H198</f>
        <v>0</v>
      </c>
      <c r="Q198" s="220">
        <v>0</v>
      </c>
      <c r="R198" s="220">
        <f>Q198*H198</f>
        <v>0</v>
      </c>
      <c r="S198" s="220">
        <v>2.3999999999999999</v>
      </c>
      <c r="T198" s="221">
        <f>S198*H198</f>
        <v>9.5999999999999996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2" t="s">
        <v>136</v>
      </c>
      <c r="AT198" s="222" t="s">
        <v>120</v>
      </c>
      <c r="AU198" s="222" t="s">
        <v>85</v>
      </c>
      <c r="AY198" s="14" t="s">
        <v>117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4" t="s">
        <v>83</v>
      </c>
      <c r="BK198" s="223">
        <f>ROUND(I198*H198,2)</f>
        <v>0</v>
      </c>
      <c r="BL198" s="14" t="s">
        <v>136</v>
      </c>
      <c r="BM198" s="222" t="s">
        <v>396</v>
      </c>
    </row>
    <row r="199" s="2" customFormat="1" ht="24.15" customHeight="1">
      <c r="A199" s="35"/>
      <c r="B199" s="36"/>
      <c r="C199" s="211" t="s">
        <v>397</v>
      </c>
      <c r="D199" s="211" t="s">
        <v>120</v>
      </c>
      <c r="E199" s="212" t="s">
        <v>398</v>
      </c>
      <c r="F199" s="213" t="s">
        <v>399</v>
      </c>
      <c r="G199" s="214" t="s">
        <v>400</v>
      </c>
      <c r="H199" s="215">
        <v>49.359999999999999</v>
      </c>
      <c r="I199" s="216"/>
      <c r="J199" s="217">
        <f>ROUND(I199*H199,2)</f>
        <v>0</v>
      </c>
      <c r="K199" s="213" t="s">
        <v>395</v>
      </c>
      <c r="L199" s="41"/>
      <c r="M199" s="218" t="s">
        <v>1</v>
      </c>
      <c r="N199" s="219" t="s">
        <v>41</v>
      </c>
      <c r="O199" s="88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2" t="s">
        <v>136</v>
      </c>
      <c r="AT199" s="222" t="s">
        <v>120</v>
      </c>
      <c r="AU199" s="222" t="s">
        <v>85</v>
      </c>
      <c r="AY199" s="14" t="s">
        <v>117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4" t="s">
        <v>83</v>
      </c>
      <c r="BK199" s="223">
        <f>ROUND(I199*H199,2)</f>
        <v>0</v>
      </c>
      <c r="BL199" s="14" t="s">
        <v>136</v>
      </c>
      <c r="BM199" s="222" t="s">
        <v>401</v>
      </c>
    </row>
    <row r="200" s="2" customFormat="1" ht="37.8" customHeight="1">
      <c r="A200" s="35"/>
      <c r="B200" s="36"/>
      <c r="C200" s="211" t="s">
        <v>402</v>
      </c>
      <c r="D200" s="211" t="s">
        <v>120</v>
      </c>
      <c r="E200" s="212" t="s">
        <v>403</v>
      </c>
      <c r="F200" s="213" t="s">
        <v>404</v>
      </c>
      <c r="G200" s="214" t="s">
        <v>400</v>
      </c>
      <c r="H200" s="215">
        <v>493.60000000000002</v>
      </c>
      <c r="I200" s="216"/>
      <c r="J200" s="217">
        <f>ROUND(I200*H200,2)</f>
        <v>0</v>
      </c>
      <c r="K200" s="213" t="s">
        <v>395</v>
      </c>
      <c r="L200" s="41"/>
      <c r="M200" s="218" t="s">
        <v>1</v>
      </c>
      <c r="N200" s="219" t="s">
        <v>41</v>
      </c>
      <c r="O200" s="88"/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2" t="s">
        <v>136</v>
      </c>
      <c r="AT200" s="222" t="s">
        <v>120</v>
      </c>
      <c r="AU200" s="222" t="s">
        <v>85</v>
      </c>
      <c r="AY200" s="14" t="s">
        <v>117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4" t="s">
        <v>83</v>
      </c>
      <c r="BK200" s="223">
        <f>ROUND(I200*H200,2)</f>
        <v>0</v>
      </c>
      <c r="BL200" s="14" t="s">
        <v>136</v>
      </c>
      <c r="BM200" s="222" t="s">
        <v>405</v>
      </c>
    </row>
    <row r="201" s="2" customFormat="1" ht="37.8" customHeight="1">
      <c r="A201" s="35"/>
      <c r="B201" s="36"/>
      <c r="C201" s="211" t="s">
        <v>406</v>
      </c>
      <c r="D201" s="211" t="s">
        <v>120</v>
      </c>
      <c r="E201" s="212" t="s">
        <v>407</v>
      </c>
      <c r="F201" s="213" t="s">
        <v>408</v>
      </c>
      <c r="G201" s="214" t="s">
        <v>400</v>
      </c>
      <c r="H201" s="215">
        <v>11.199999999999999</v>
      </c>
      <c r="I201" s="216"/>
      <c r="J201" s="217">
        <f>ROUND(I201*H201,2)</f>
        <v>0</v>
      </c>
      <c r="K201" s="213" t="s">
        <v>395</v>
      </c>
      <c r="L201" s="41"/>
      <c r="M201" s="218" t="s">
        <v>1</v>
      </c>
      <c r="N201" s="219" t="s">
        <v>41</v>
      </c>
      <c r="O201" s="88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2" t="s">
        <v>136</v>
      </c>
      <c r="AT201" s="222" t="s">
        <v>120</v>
      </c>
      <c r="AU201" s="222" t="s">
        <v>85</v>
      </c>
      <c r="AY201" s="14" t="s">
        <v>117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4" t="s">
        <v>83</v>
      </c>
      <c r="BK201" s="223">
        <f>ROUND(I201*H201,2)</f>
        <v>0</v>
      </c>
      <c r="BL201" s="14" t="s">
        <v>136</v>
      </c>
      <c r="BM201" s="222" t="s">
        <v>409</v>
      </c>
    </row>
    <row r="202" s="2" customFormat="1" ht="37.8" customHeight="1">
      <c r="A202" s="35"/>
      <c r="B202" s="36"/>
      <c r="C202" s="211" t="s">
        <v>410</v>
      </c>
      <c r="D202" s="211" t="s">
        <v>120</v>
      </c>
      <c r="E202" s="212" t="s">
        <v>411</v>
      </c>
      <c r="F202" s="213" t="s">
        <v>412</v>
      </c>
      <c r="G202" s="214" t="s">
        <v>400</v>
      </c>
      <c r="H202" s="215">
        <v>38.159999999999997</v>
      </c>
      <c r="I202" s="216"/>
      <c r="J202" s="217">
        <f>ROUND(I202*H202,2)</f>
        <v>0</v>
      </c>
      <c r="K202" s="213" t="s">
        <v>395</v>
      </c>
      <c r="L202" s="41"/>
      <c r="M202" s="218" t="s">
        <v>1</v>
      </c>
      <c r="N202" s="219" t="s">
        <v>41</v>
      </c>
      <c r="O202" s="88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2" t="s">
        <v>136</v>
      </c>
      <c r="AT202" s="222" t="s">
        <v>120</v>
      </c>
      <c r="AU202" s="222" t="s">
        <v>85</v>
      </c>
      <c r="AY202" s="14" t="s">
        <v>117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4" t="s">
        <v>83</v>
      </c>
      <c r="BK202" s="223">
        <f>ROUND(I202*H202,2)</f>
        <v>0</v>
      </c>
      <c r="BL202" s="14" t="s">
        <v>136</v>
      </c>
      <c r="BM202" s="222" t="s">
        <v>413</v>
      </c>
    </row>
    <row r="203" s="12" customFormat="1" ht="22.8" customHeight="1">
      <c r="A203" s="12"/>
      <c r="B203" s="195"/>
      <c r="C203" s="196"/>
      <c r="D203" s="197" t="s">
        <v>75</v>
      </c>
      <c r="E203" s="209" t="s">
        <v>414</v>
      </c>
      <c r="F203" s="209" t="s">
        <v>415</v>
      </c>
      <c r="G203" s="196"/>
      <c r="H203" s="196"/>
      <c r="I203" s="199"/>
      <c r="J203" s="210">
        <f>BK203</f>
        <v>0</v>
      </c>
      <c r="K203" s="196"/>
      <c r="L203" s="201"/>
      <c r="M203" s="202"/>
      <c r="N203" s="203"/>
      <c r="O203" s="203"/>
      <c r="P203" s="204">
        <f>SUM(P204:P208)</f>
        <v>0</v>
      </c>
      <c r="Q203" s="203"/>
      <c r="R203" s="204">
        <f>SUM(R204:R208)</f>
        <v>0</v>
      </c>
      <c r="S203" s="203"/>
      <c r="T203" s="205">
        <f>SUM(T204:T208)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6" t="s">
        <v>83</v>
      </c>
      <c r="AT203" s="207" t="s">
        <v>75</v>
      </c>
      <c r="AU203" s="207" t="s">
        <v>83</v>
      </c>
      <c r="AY203" s="206" t="s">
        <v>117</v>
      </c>
      <c r="BK203" s="208">
        <f>SUM(BK204:BK208)</f>
        <v>0</v>
      </c>
    </row>
    <row r="204" s="2" customFormat="1" ht="114.9" customHeight="1">
      <c r="A204" s="35"/>
      <c r="B204" s="36"/>
      <c r="C204" s="211" t="s">
        <v>416</v>
      </c>
      <c r="D204" s="211" t="s">
        <v>120</v>
      </c>
      <c r="E204" s="212" t="s">
        <v>417</v>
      </c>
      <c r="F204" s="213" t="s">
        <v>418</v>
      </c>
      <c r="G204" s="214" t="s">
        <v>123</v>
      </c>
      <c r="H204" s="215">
        <v>1</v>
      </c>
      <c r="I204" s="216"/>
      <c r="J204" s="217">
        <f>ROUND(I204*H204,2)</f>
        <v>0</v>
      </c>
      <c r="K204" s="213" t="s">
        <v>124</v>
      </c>
      <c r="L204" s="41"/>
      <c r="M204" s="218" t="s">
        <v>1</v>
      </c>
      <c r="N204" s="219" t="s">
        <v>41</v>
      </c>
      <c r="O204" s="88"/>
      <c r="P204" s="220">
        <f>O204*H204</f>
        <v>0</v>
      </c>
      <c r="Q204" s="220">
        <v>0</v>
      </c>
      <c r="R204" s="220">
        <f>Q204*H204</f>
        <v>0</v>
      </c>
      <c r="S204" s="220">
        <v>0</v>
      </c>
      <c r="T204" s="22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2" t="s">
        <v>125</v>
      </c>
      <c r="AT204" s="222" t="s">
        <v>120</v>
      </c>
      <c r="AU204" s="222" t="s">
        <v>85</v>
      </c>
      <c r="AY204" s="14" t="s">
        <v>117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4" t="s">
        <v>83</v>
      </c>
      <c r="BK204" s="223">
        <f>ROUND(I204*H204,2)</f>
        <v>0</v>
      </c>
      <c r="BL204" s="14" t="s">
        <v>125</v>
      </c>
      <c r="BM204" s="222" t="s">
        <v>419</v>
      </c>
    </row>
    <row r="205" s="2" customFormat="1" ht="114.9" customHeight="1">
      <c r="A205" s="35"/>
      <c r="B205" s="36"/>
      <c r="C205" s="211" t="s">
        <v>420</v>
      </c>
      <c r="D205" s="211" t="s">
        <v>120</v>
      </c>
      <c r="E205" s="212" t="s">
        <v>421</v>
      </c>
      <c r="F205" s="213" t="s">
        <v>422</v>
      </c>
      <c r="G205" s="214" t="s">
        <v>123</v>
      </c>
      <c r="H205" s="215">
        <v>1</v>
      </c>
      <c r="I205" s="216"/>
      <c r="J205" s="217">
        <f>ROUND(I205*H205,2)</f>
        <v>0</v>
      </c>
      <c r="K205" s="213" t="s">
        <v>124</v>
      </c>
      <c r="L205" s="41"/>
      <c r="M205" s="218" t="s">
        <v>1</v>
      </c>
      <c r="N205" s="219" t="s">
        <v>41</v>
      </c>
      <c r="O205" s="88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2" t="s">
        <v>125</v>
      </c>
      <c r="AT205" s="222" t="s">
        <v>120</v>
      </c>
      <c r="AU205" s="222" t="s">
        <v>85</v>
      </c>
      <c r="AY205" s="14" t="s">
        <v>117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4" t="s">
        <v>83</v>
      </c>
      <c r="BK205" s="223">
        <f>ROUND(I205*H205,2)</f>
        <v>0</v>
      </c>
      <c r="BL205" s="14" t="s">
        <v>125</v>
      </c>
      <c r="BM205" s="222" t="s">
        <v>423</v>
      </c>
    </row>
    <row r="206" s="2" customFormat="1" ht="49.05" customHeight="1">
      <c r="A206" s="35"/>
      <c r="B206" s="36"/>
      <c r="C206" s="211" t="s">
        <v>424</v>
      </c>
      <c r="D206" s="211" t="s">
        <v>120</v>
      </c>
      <c r="E206" s="212" t="s">
        <v>425</v>
      </c>
      <c r="F206" s="213" t="s">
        <v>426</v>
      </c>
      <c r="G206" s="214" t="s">
        <v>123</v>
      </c>
      <c r="H206" s="215">
        <v>9</v>
      </c>
      <c r="I206" s="216"/>
      <c r="J206" s="217">
        <f>ROUND(I206*H206,2)</f>
        <v>0</v>
      </c>
      <c r="K206" s="213" t="s">
        <v>124</v>
      </c>
      <c r="L206" s="41"/>
      <c r="M206" s="218" t="s">
        <v>1</v>
      </c>
      <c r="N206" s="219" t="s">
        <v>41</v>
      </c>
      <c r="O206" s="88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2" t="s">
        <v>125</v>
      </c>
      <c r="AT206" s="222" t="s">
        <v>120</v>
      </c>
      <c r="AU206" s="222" t="s">
        <v>85</v>
      </c>
      <c r="AY206" s="14" t="s">
        <v>117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4" t="s">
        <v>83</v>
      </c>
      <c r="BK206" s="223">
        <f>ROUND(I206*H206,2)</f>
        <v>0</v>
      </c>
      <c r="BL206" s="14" t="s">
        <v>125</v>
      </c>
      <c r="BM206" s="222" t="s">
        <v>427</v>
      </c>
    </row>
    <row r="207" s="2" customFormat="1" ht="37.8" customHeight="1">
      <c r="A207" s="35"/>
      <c r="B207" s="36"/>
      <c r="C207" s="211" t="s">
        <v>428</v>
      </c>
      <c r="D207" s="211" t="s">
        <v>120</v>
      </c>
      <c r="E207" s="212" t="s">
        <v>429</v>
      </c>
      <c r="F207" s="213" t="s">
        <v>430</v>
      </c>
      <c r="G207" s="214" t="s">
        <v>431</v>
      </c>
      <c r="H207" s="215">
        <v>1</v>
      </c>
      <c r="I207" s="216"/>
      <c r="J207" s="217">
        <f>ROUND(I207*H207,2)</f>
        <v>0</v>
      </c>
      <c r="K207" s="213" t="s">
        <v>124</v>
      </c>
      <c r="L207" s="41"/>
      <c r="M207" s="218" t="s">
        <v>1</v>
      </c>
      <c r="N207" s="219" t="s">
        <v>41</v>
      </c>
      <c r="O207" s="88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2" t="s">
        <v>125</v>
      </c>
      <c r="AT207" s="222" t="s">
        <v>120</v>
      </c>
      <c r="AU207" s="222" t="s">
        <v>85</v>
      </c>
      <c r="AY207" s="14" t="s">
        <v>117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4" t="s">
        <v>83</v>
      </c>
      <c r="BK207" s="223">
        <f>ROUND(I207*H207,2)</f>
        <v>0</v>
      </c>
      <c r="BL207" s="14" t="s">
        <v>125</v>
      </c>
      <c r="BM207" s="222" t="s">
        <v>432</v>
      </c>
    </row>
    <row r="208" s="2" customFormat="1" ht="62.7" customHeight="1">
      <c r="A208" s="35"/>
      <c r="B208" s="36"/>
      <c r="C208" s="211" t="s">
        <v>433</v>
      </c>
      <c r="D208" s="211" t="s">
        <v>120</v>
      </c>
      <c r="E208" s="212" t="s">
        <v>434</v>
      </c>
      <c r="F208" s="213" t="s">
        <v>435</v>
      </c>
      <c r="G208" s="214" t="s">
        <v>123</v>
      </c>
      <c r="H208" s="215">
        <v>2</v>
      </c>
      <c r="I208" s="216"/>
      <c r="J208" s="217">
        <f>ROUND(I208*H208,2)</f>
        <v>0</v>
      </c>
      <c r="K208" s="213" t="s">
        <v>124</v>
      </c>
      <c r="L208" s="41"/>
      <c r="M208" s="218" t="s">
        <v>1</v>
      </c>
      <c r="N208" s="219" t="s">
        <v>41</v>
      </c>
      <c r="O208" s="88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2" t="s">
        <v>125</v>
      </c>
      <c r="AT208" s="222" t="s">
        <v>120</v>
      </c>
      <c r="AU208" s="222" t="s">
        <v>85</v>
      </c>
      <c r="AY208" s="14" t="s">
        <v>117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4" t="s">
        <v>83</v>
      </c>
      <c r="BK208" s="223">
        <f>ROUND(I208*H208,2)</f>
        <v>0</v>
      </c>
      <c r="BL208" s="14" t="s">
        <v>125</v>
      </c>
      <c r="BM208" s="222" t="s">
        <v>436</v>
      </c>
    </row>
    <row r="209" s="12" customFormat="1" ht="22.8" customHeight="1">
      <c r="A209" s="12"/>
      <c r="B209" s="195"/>
      <c r="C209" s="196"/>
      <c r="D209" s="197" t="s">
        <v>75</v>
      </c>
      <c r="E209" s="209" t="s">
        <v>437</v>
      </c>
      <c r="F209" s="209" t="s">
        <v>438</v>
      </c>
      <c r="G209" s="196"/>
      <c r="H209" s="196"/>
      <c r="I209" s="199"/>
      <c r="J209" s="210">
        <f>BK209</f>
        <v>0</v>
      </c>
      <c r="K209" s="196"/>
      <c r="L209" s="201"/>
      <c r="M209" s="202"/>
      <c r="N209" s="203"/>
      <c r="O209" s="203"/>
      <c r="P209" s="204">
        <f>SUM(P210:P221)</f>
        <v>0</v>
      </c>
      <c r="Q209" s="203"/>
      <c r="R209" s="204">
        <f>SUM(R210:R221)</f>
        <v>0</v>
      </c>
      <c r="S209" s="203"/>
      <c r="T209" s="205">
        <f>SUM(T210:T221)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6" t="s">
        <v>83</v>
      </c>
      <c r="AT209" s="207" t="s">
        <v>75</v>
      </c>
      <c r="AU209" s="207" t="s">
        <v>83</v>
      </c>
      <c r="AY209" s="206" t="s">
        <v>117</v>
      </c>
      <c r="BK209" s="208">
        <f>SUM(BK210:BK221)</f>
        <v>0</v>
      </c>
    </row>
    <row r="210" s="2" customFormat="1" ht="24.15" customHeight="1">
      <c r="A210" s="35"/>
      <c r="B210" s="36"/>
      <c r="C210" s="211" t="s">
        <v>439</v>
      </c>
      <c r="D210" s="211" t="s">
        <v>120</v>
      </c>
      <c r="E210" s="212" t="s">
        <v>440</v>
      </c>
      <c r="F210" s="213" t="s">
        <v>441</v>
      </c>
      <c r="G210" s="214" t="s">
        <v>123</v>
      </c>
      <c r="H210" s="215">
        <v>1</v>
      </c>
      <c r="I210" s="216"/>
      <c r="J210" s="217">
        <f>ROUND(I210*H210,2)</f>
        <v>0</v>
      </c>
      <c r="K210" s="213" t="s">
        <v>124</v>
      </c>
      <c r="L210" s="41"/>
      <c r="M210" s="218" t="s">
        <v>1</v>
      </c>
      <c r="N210" s="219" t="s">
        <v>41</v>
      </c>
      <c r="O210" s="88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2" t="s">
        <v>125</v>
      </c>
      <c r="AT210" s="222" t="s">
        <v>120</v>
      </c>
      <c r="AU210" s="222" t="s">
        <v>85</v>
      </c>
      <c r="AY210" s="14" t="s">
        <v>117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4" t="s">
        <v>83</v>
      </c>
      <c r="BK210" s="223">
        <f>ROUND(I210*H210,2)</f>
        <v>0</v>
      </c>
      <c r="BL210" s="14" t="s">
        <v>125</v>
      </c>
      <c r="BM210" s="222" t="s">
        <v>442</v>
      </c>
    </row>
    <row r="211" s="2" customFormat="1" ht="37.8" customHeight="1">
      <c r="A211" s="35"/>
      <c r="B211" s="36"/>
      <c r="C211" s="224" t="s">
        <v>443</v>
      </c>
      <c r="D211" s="224" t="s">
        <v>127</v>
      </c>
      <c r="E211" s="225" t="s">
        <v>444</v>
      </c>
      <c r="F211" s="226" t="s">
        <v>445</v>
      </c>
      <c r="G211" s="227" t="s">
        <v>123</v>
      </c>
      <c r="H211" s="228">
        <v>1</v>
      </c>
      <c r="I211" s="229"/>
      <c r="J211" s="230">
        <f>ROUND(I211*H211,2)</f>
        <v>0</v>
      </c>
      <c r="K211" s="226" t="s">
        <v>124</v>
      </c>
      <c r="L211" s="231"/>
      <c r="M211" s="232" t="s">
        <v>1</v>
      </c>
      <c r="N211" s="233" t="s">
        <v>41</v>
      </c>
      <c r="O211" s="88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2" t="s">
        <v>130</v>
      </c>
      <c r="AT211" s="222" t="s">
        <v>127</v>
      </c>
      <c r="AU211" s="222" t="s">
        <v>85</v>
      </c>
      <c r="AY211" s="14" t="s">
        <v>117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4" t="s">
        <v>83</v>
      </c>
      <c r="BK211" s="223">
        <f>ROUND(I211*H211,2)</f>
        <v>0</v>
      </c>
      <c r="BL211" s="14" t="s">
        <v>130</v>
      </c>
      <c r="BM211" s="222" t="s">
        <v>446</v>
      </c>
    </row>
    <row r="212" s="2" customFormat="1" ht="37.8" customHeight="1">
      <c r="A212" s="35"/>
      <c r="B212" s="36"/>
      <c r="C212" s="211" t="s">
        <v>447</v>
      </c>
      <c r="D212" s="211" t="s">
        <v>120</v>
      </c>
      <c r="E212" s="212" t="s">
        <v>448</v>
      </c>
      <c r="F212" s="213" t="s">
        <v>449</v>
      </c>
      <c r="G212" s="214" t="s">
        <v>123</v>
      </c>
      <c r="H212" s="215">
        <v>1</v>
      </c>
      <c r="I212" s="216"/>
      <c r="J212" s="217">
        <f>ROUND(I212*H212,2)</f>
        <v>0</v>
      </c>
      <c r="K212" s="213" t="s">
        <v>124</v>
      </c>
      <c r="L212" s="41"/>
      <c r="M212" s="218" t="s">
        <v>1</v>
      </c>
      <c r="N212" s="219" t="s">
        <v>41</v>
      </c>
      <c r="O212" s="88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2" t="s">
        <v>125</v>
      </c>
      <c r="AT212" s="222" t="s">
        <v>120</v>
      </c>
      <c r="AU212" s="222" t="s">
        <v>85</v>
      </c>
      <c r="AY212" s="14" t="s">
        <v>117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4" t="s">
        <v>83</v>
      </c>
      <c r="BK212" s="223">
        <f>ROUND(I212*H212,2)</f>
        <v>0</v>
      </c>
      <c r="BL212" s="14" t="s">
        <v>125</v>
      </c>
      <c r="BM212" s="222" t="s">
        <v>450</v>
      </c>
    </row>
    <row r="213" s="2" customFormat="1" ht="37.8" customHeight="1">
      <c r="A213" s="35"/>
      <c r="B213" s="36"/>
      <c r="C213" s="224" t="s">
        <v>451</v>
      </c>
      <c r="D213" s="224" t="s">
        <v>127</v>
      </c>
      <c r="E213" s="225" t="s">
        <v>452</v>
      </c>
      <c r="F213" s="226" t="s">
        <v>453</v>
      </c>
      <c r="G213" s="227" t="s">
        <v>123</v>
      </c>
      <c r="H213" s="228">
        <v>1</v>
      </c>
      <c r="I213" s="229"/>
      <c r="J213" s="230">
        <f>ROUND(I213*H213,2)</f>
        <v>0</v>
      </c>
      <c r="K213" s="226" t="s">
        <v>124</v>
      </c>
      <c r="L213" s="231"/>
      <c r="M213" s="232" t="s">
        <v>1</v>
      </c>
      <c r="N213" s="233" t="s">
        <v>41</v>
      </c>
      <c r="O213" s="88"/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2" t="s">
        <v>130</v>
      </c>
      <c r="AT213" s="222" t="s">
        <v>127</v>
      </c>
      <c r="AU213" s="222" t="s">
        <v>85</v>
      </c>
      <c r="AY213" s="14" t="s">
        <v>117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4" t="s">
        <v>83</v>
      </c>
      <c r="BK213" s="223">
        <f>ROUND(I213*H213,2)</f>
        <v>0</v>
      </c>
      <c r="BL213" s="14" t="s">
        <v>130</v>
      </c>
      <c r="BM213" s="222" t="s">
        <v>454</v>
      </c>
    </row>
    <row r="214" s="2" customFormat="1" ht="24.15" customHeight="1">
      <c r="A214" s="35"/>
      <c r="B214" s="36"/>
      <c r="C214" s="211" t="s">
        <v>455</v>
      </c>
      <c r="D214" s="211" t="s">
        <v>120</v>
      </c>
      <c r="E214" s="212" t="s">
        <v>456</v>
      </c>
      <c r="F214" s="213" t="s">
        <v>457</v>
      </c>
      <c r="G214" s="214" t="s">
        <v>123</v>
      </c>
      <c r="H214" s="215">
        <v>1</v>
      </c>
      <c r="I214" s="216"/>
      <c r="J214" s="217">
        <f>ROUND(I214*H214,2)</f>
        <v>0</v>
      </c>
      <c r="K214" s="213" t="s">
        <v>124</v>
      </c>
      <c r="L214" s="41"/>
      <c r="M214" s="218" t="s">
        <v>1</v>
      </c>
      <c r="N214" s="219" t="s">
        <v>41</v>
      </c>
      <c r="O214" s="88"/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2" t="s">
        <v>125</v>
      </c>
      <c r="AT214" s="222" t="s">
        <v>120</v>
      </c>
      <c r="AU214" s="222" t="s">
        <v>85</v>
      </c>
      <c r="AY214" s="14" t="s">
        <v>117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4" t="s">
        <v>83</v>
      </c>
      <c r="BK214" s="223">
        <f>ROUND(I214*H214,2)</f>
        <v>0</v>
      </c>
      <c r="BL214" s="14" t="s">
        <v>125</v>
      </c>
      <c r="BM214" s="222" t="s">
        <v>458</v>
      </c>
    </row>
    <row r="215" s="2" customFormat="1" ht="24.15" customHeight="1">
      <c r="A215" s="35"/>
      <c r="B215" s="36"/>
      <c r="C215" s="224" t="s">
        <v>459</v>
      </c>
      <c r="D215" s="224" t="s">
        <v>127</v>
      </c>
      <c r="E215" s="225" t="s">
        <v>460</v>
      </c>
      <c r="F215" s="226" t="s">
        <v>461</v>
      </c>
      <c r="G215" s="227" t="s">
        <v>123</v>
      </c>
      <c r="H215" s="228">
        <v>1</v>
      </c>
      <c r="I215" s="229"/>
      <c r="J215" s="230">
        <f>ROUND(I215*H215,2)</f>
        <v>0</v>
      </c>
      <c r="K215" s="226" t="s">
        <v>124</v>
      </c>
      <c r="L215" s="231"/>
      <c r="M215" s="232" t="s">
        <v>1</v>
      </c>
      <c r="N215" s="233" t="s">
        <v>41</v>
      </c>
      <c r="O215" s="88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2" t="s">
        <v>130</v>
      </c>
      <c r="AT215" s="222" t="s">
        <v>127</v>
      </c>
      <c r="AU215" s="222" t="s">
        <v>85</v>
      </c>
      <c r="AY215" s="14" t="s">
        <v>117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4" t="s">
        <v>83</v>
      </c>
      <c r="BK215" s="223">
        <f>ROUND(I215*H215,2)</f>
        <v>0</v>
      </c>
      <c r="BL215" s="14" t="s">
        <v>130</v>
      </c>
      <c r="BM215" s="222" t="s">
        <v>462</v>
      </c>
    </row>
    <row r="216" s="2" customFormat="1" ht="24.15" customHeight="1">
      <c r="A216" s="35"/>
      <c r="B216" s="36"/>
      <c r="C216" s="211" t="s">
        <v>463</v>
      </c>
      <c r="D216" s="211" t="s">
        <v>120</v>
      </c>
      <c r="E216" s="212" t="s">
        <v>464</v>
      </c>
      <c r="F216" s="213" t="s">
        <v>465</v>
      </c>
      <c r="G216" s="214" t="s">
        <v>123</v>
      </c>
      <c r="H216" s="215">
        <v>1</v>
      </c>
      <c r="I216" s="216"/>
      <c r="J216" s="217">
        <f>ROUND(I216*H216,2)</f>
        <v>0</v>
      </c>
      <c r="K216" s="213" t="s">
        <v>124</v>
      </c>
      <c r="L216" s="41"/>
      <c r="M216" s="218" t="s">
        <v>1</v>
      </c>
      <c r="N216" s="219" t="s">
        <v>41</v>
      </c>
      <c r="O216" s="88"/>
      <c r="P216" s="220">
        <f>O216*H216</f>
        <v>0</v>
      </c>
      <c r="Q216" s="220">
        <v>0</v>
      </c>
      <c r="R216" s="220">
        <f>Q216*H216</f>
        <v>0</v>
      </c>
      <c r="S216" s="220">
        <v>0</v>
      </c>
      <c r="T216" s="221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2" t="s">
        <v>136</v>
      </c>
      <c r="AT216" s="222" t="s">
        <v>120</v>
      </c>
      <c r="AU216" s="222" t="s">
        <v>85</v>
      </c>
      <c r="AY216" s="14" t="s">
        <v>117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4" t="s">
        <v>83</v>
      </c>
      <c r="BK216" s="223">
        <f>ROUND(I216*H216,2)</f>
        <v>0</v>
      </c>
      <c r="BL216" s="14" t="s">
        <v>136</v>
      </c>
      <c r="BM216" s="222" t="s">
        <v>466</v>
      </c>
    </row>
    <row r="217" s="2" customFormat="1" ht="24.15" customHeight="1">
      <c r="A217" s="35"/>
      <c r="B217" s="36"/>
      <c r="C217" s="224" t="s">
        <v>467</v>
      </c>
      <c r="D217" s="224" t="s">
        <v>127</v>
      </c>
      <c r="E217" s="225" t="s">
        <v>468</v>
      </c>
      <c r="F217" s="226" t="s">
        <v>469</v>
      </c>
      <c r="G217" s="227" t="s">
        <v>123</v>
      </c>
      <c r="H217" s="228">
        <v>1</v>
      </c>
      <c r="I217" s="229"/>
      <c r="J217" s="230">
        <f>ROUND(I217*H217,2)</f>
        <v>0</v>
      </c>
      <c r="K217" s="226" t="s">
        <v>124</v>
      </c>
      <c r="L217" s="231"/>
      <c r="M217" s="232" t="s">
        <v>1</v>
      </c>
      <c r="N217" s="233" t="s">
        <v>41</v>
      </c>
      <c r="O217" s="88"/>
      <c r="P217" s="220">
        <f>O217*H217</f>
        <v>0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2" t="s">
        <v>130</v>
      </c>
      <c r="AT217" s="222" t="s">
        <v>127</v>
      </c>
      <c r="AU217" s="222" t="s">
        <v>85</v>
      </c>
      <c r="AY217" s="14" t="s">
        <v>117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4" t="s">
        <v>83</v>
      </c>
      <c r="BK217" s="223">
        <f>ROUND(I217*H217,2)</f>
        <v>0</v>
      </c>
      <c r="BL217" s="14" t="s">
        <v>130</v>
      </c>
      <c r="BM217" s="222" t="s">
        <v>470</v>
      </c>
    </row>
    <row r="218" s="2" customFormat="1" ht="24.15" customHeight="1">
      <c r="A218" s="35"/>
      <c r="B218" s="36"/>
      <c r="C218" s="211" t="s">
        <v>471</v>
      </c>
      <c r="D218" s="211" t="s">
        <v>120</v>
      </c>
      <c r="E218" s="212" t="s">
        <v>472</v>
      </c>
      <c r="F218" s="213" t="s">
        <v>473</v>
      </c>
      <c r="G218" s="214" t="s">
        <v>123</v>
      </c>
      <c r="H218" s="215">
        <v>1</v>
      </c>
      <c r="I218" s="216"/>
      <c r="J218" s="217">
        <f>ROUND(I218*H218,2)</f>
        <v>0</v>
      </c>
      <c r="K218" s="213" t="s">
        <v>124</v>
      </c>
      <c r="L218" s="41"/>
      <c r="M218" s="218" t="s">
        <v>1</v>
      </c>
      <c r="N218" s="219" t="s">
        <v>41</v>
      </c>
      <c r="O218" s="88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2" t="s">
        <v>125</v>
      </c>
      <c r="AT218" s="222" t="s">
        <v>120</v>
      </c>
      <c r="AU218" s="222" t="s">
        <v>85</v>
      </c>
      <c r="AY218" s="14" t="s">
        <v>117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4" t="s">
        <v>83</v>
      </c>
      <c r="BK218" s="223">
        <f>ROUND(I218*H218,2)</f>
        <v>0</v>
      </c>
      <c r="BL218" s="14" t="s">
        <v>125</v>
      </c>
      <c r="BM218" s="222" t="s">
        <v>474</v>
      </c>
    </row>
    <row r="219" s="2" customFormat="1" ht="24.15" customHeight="1">
      <c r="A219" s="35"/>
      <c r="B219" s="36"/>
      <c r="C219" s="224" t="s">
        <v>475</v>
      </c>
      <c r="D219" s="224" t="s">
        <v>127</v>
      </c>
      <c r="E219" s="225" t="s">
        <v>476</v>
      </c>
      <c r="F219" s="226" t="s">
        <v>477</v>
      </c>
      <c r="G219" s="227" t="s">
        <v>123</v>
      </c>
      <c r="H219" s="228">
        <v>1</v>
      </c>
      <c r="I219" s="229"/>
      <c r="J219" s="230">
        <f>ROUND(I219*H219,2)</f>
        <v>0</v>
      </c>
      <c r="K219" s="226" t="s">
        <v>124</v>
      </c>
      <c r="L219" s="231"/>
      <c r="M219" s="232" t="s">
        <v>1</v>
      </c>
      <c r="N219" s="233" t="s">
        <v>41</v>
      </c>
      <c r="O219" s="88"/>
      <c r="P219" s="220">
        <f>O219*H219</f>
        <v>0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2" t="s">
        <v>130</v>
      </c>
      <c r="AT219" s="222" t="s">
        <v>127</v>
      </c>
      <c r="AU219" s="222" t="s">
        <v>85</v>
      </c>
      <c r="AY219" s="14" t="s">
        <v>117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4" t="s">
        <v>83</v>
      </c>
      <c r="BK219" s="223">
        <f>ROUND(I219*H219,2)</f>
        <v>0</v>
      </c>
      <c r="BL219" s="14" t="s">
        <v>130</v>
      </c>
      <c r="BM219" s="222" t="s">
        <v>478</v>
      </c>
    </row>
    <row r="220" s="2" customFormat="1" ht="37.8" customHeight="1">
      <c r="A220" s="35"/>
      <c r="B220" s="36"/>
      <c r="C220" s="211" t="s">
        <v>479</v>
      </c>
      <c r="D220" s="211" t="s">
        <v>120</v>
      </c>
      <c r="E220" s="212" t="s">
        <v>480</v>
      </c>
      <c r="F220" s="213" t="s">
        <v>481</v>
      </c>
      <c r="G220" s="214" t="s">
        <v>171</v>
      </c>
      <c r="H220" s="215">
        <v>1</v>
      </c>
      <c r="I220" s="216"/>
      <c r="J220" s="217">
        <f>ROUND(I220*H220,2)</f>
        <v>0</v>
      </c>
      <c r="K220" s="213" t="s">
        <v>124</v>
      </c>
      <c r="L220" s="41"/>
      <c r="M220" s="218" t="s">
        <v>1</v>
      </c>
      <c r="N220" s="219" t="s">
        <v>41</v>
      </c>
      <c r="O220" s="88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2" t="s">
        <v>125</v>
      </c>
      <c r="AT220" s="222" t="s">
        <v>120</v>
      </c>
      <c r="AU220" s="222" t="s">
        <v>85</v>
      </c>
      <c r="AY220" s="14" t="s">
        <v>117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4" t="s">
        <v>83</v>
      </c>
      <c r="BK220" s="223">
        <f>ROUND(I220*H220,2)</f>
        <v>0</v>
      </c>
      <c r="BL220" s="14" t="s">
        <v>125</v>
      </c>
      <c r="BM220" s="222" t="s">
        <v>482</v>
      </c>
    </row>
    <row r="221" s="2" customFormat="1" ht="37.8" customHeight="1">
      <c r="A221" s="35"/>
      <c r="B221" s="36"/>
      <c r="C221" s="211" t="s">
        <v>483</v>
      </c>
      <c r="D221" s="211" t="s">
        <v>120</v>
      </c>
      <c r="E221" s="212" t="s">
        <v>484</v>
      </c>
      <c r="F221" s="213" t="s">
        <v>485</v>
      </c>
      <c r="G221" s="214" t="s">
        <v>123</v>
      </c>
      <c r="H221" s="215">
        <v>1</v>
      </c>
      <c r="I221" s="216"/>
      <c r="J221" s="217">
        <f>ROUND(I221*H221,2)</f>
        <v>0</v>
      </c>
      <c r="K221" s="213" t="s">
        <v>124</v>
      </c>
      <c r="L221" s="41"/>
      <c r="M221" s="218" t="s">
        <v>1</v>
      </c>
      <c r="N221" s="219" t="s">
        <v>41</v>
      </c>
      <c r="O221" s="88"/>
      <c r="P221" s="220">
        <f>O221*H221</f>
        <v>0</v>
      </c>
      <c r="Q221" s="220">
        <v>0</v>
      </c>
      <c r="R221" s="220">
        <f>Q221*H221</f>
        <v>0</v>
      </c>
      <c r="S221" s="220">
        <v>0</v>
      </c>
      <c r="T221" s="221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2" t="s">
        <v>125</v>
      </c>
      <c r="AT221" s="222" t="s">
        <v>120</v>
      </c>
      <c r="AU221" s="222" t="s">
        <v>85</v>
      </c>
      <c r="AY221" s="14" t="s">
        <v>117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4" t="s">
        <v>83</v>
      </c>
      <c r="BK221" s="223">
        <f>ROUND(I221*H221,2)</f>
        <v>0</v>
      </c>
      <c r="BL221" s="14" t="s">
        <v>125</v>
      </c>
      <c r="BM221" s="222" t="s">
        <v>486</v>
      </c>
    </row>
    <row r="222" s="12" customFormat="1" ht="25.92" customHeight="1">
      <c r="A222" s="12"/>
      <c r="B222" s="195"/>
      <c r="C222" s="196"/>
      <c r="D222" s="197" t="s">
        <v>75</v>
      </c>
      <c r="E222" s="198" t="s">
        <v>487</v>
      </c>
      <c r="F222" s="198" t="s">
        <v>488</v>
      </c>
      <c r="G222" s="196"/>
      <c r="H222" s="196"/>
      <c r="I222" s="199"/>
      <c r="J222" s="200">
        <f>BK222</f>
        <v>0</v>
      </c>
      <c r="K222" s="196"/>
      <c r="L222" s="201"/>
      <c r="M222" s="202"/>
      <c r="N222" s="203"/>
      <c r="O222" s="203"/>
      <c r="P222" s="204">
        <f>SUM(P223:P224)</f>
        <v>0</v>
      </c>
      <c r="Q222" s="203"/>
      <c r="R222" s="204">
        <f>SUM(R223:R224)</f>
        <v>0</v>
      </c>
      <c r="S222" s="203"/>
      <c r="T222" s="205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6" t="s">
        <v>141</v>
      </c>
      <c r="AT222" s="207" t="s">
        <v>75</v>
      </c>
      <c r="AU222" s="207" t="s">
        <v>76</v>
      </c>
      <c r="AY222" s="206" t="s">
        <v>117</v>
      </c>
      <c r="BK222" s="208">
        <f>SUM(BK223:BK224)</f>
        <v>0</v>
      </c>
    </row>
    <row r="223" s="2" customFormat="1" ht="24.15" customHeight="1">
      <c r="A223" s="35"/>
      <c r="B223" s="36"/>
      <c r="C223" s="211" t="s">
        <v>489</v>
      </c>
      <c r="D223" s="211" t="s">
        <v>120</v>
      </c>
      <c r="E223" s="212" t="s">
        <v>490</v>
      </c>
      <c r="F223" s="213" t="s">
        <v>491</v>
      </c>
      <c r="G223" s="214" t="s">
        <v>492</v>
      </c>
      <c r="H223" s="234"/>
      <c r="I223" s="216"/>
      <c r="J223" s="217">
        <f>ROUND(I223*H223,2)</f>
        <v>0</v>
      </c>
      <c r="K223" s="213" t="s">
        <v>124</v>
      </c>
      <c r="L223" s="41"/>
      <c r="M223" s="218" t="s">
        <v>1</v>
      </c>
      <c r="N223" s="219" t="s">
        <v>41</v>
      </c>
      <c r="O223" s="88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2" t="s">
        <v>136</v>
      </c>
      <c r="AT223" s="222" t="s">
        <v>120</v>
      </c>
      <c r="AU223" s="222" t="s">
        <v>83</v>
      </c>
      <c r="AY223" s="14" t="s">
        <v>117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4" t="s">
        <v>83</v>
      </c>
      <c r="BK223" s="223">
        <f>ROUND(I223*H223,2)</f>
        <v>0</v>
      </c>
      <c r="BL223" s="14" t="s">
        <v>136</v>
      </c>
      <c r="BM223" s="222" t="s">
        <v>493</v>
      </c>
    </row>
    <row r="224" s="2" customFormat="1" ht="90" customHeight="1">
      <c r="A224" s="35"/>
      <c r="B224" s="36"/>
      <c r="C224" s="211" t="s">
        <v>494</v>
      </c>
      <c r="D224" s="211" t="s">
        <v>120</v>
      </c>
      <c r="E224" s="212" t="s">
        <v>495</v>
      </c>
      <c r="F224" s="213" t="s">
        <v>496</v>
      </c>
      <c r="G224" s="214" t="s">
        <v>492</v>
      </c>
      <c r="H224" s="234"/>
      <c r="I224" s="216"/>
      <c r="J224" s="217">
        <f>ROUND(I224*H224,2)</f>
        <v>0</v>
      </c>
      <c r="K224" s="213" t="s">
        <v>124</v>
      </c>
      <c r="L224" s="41"/>
      <c r="M224" s="235" t="s">
        <v>1</v>
      </c>
      <c r="N224" s="236" t="s">
        <v>41</v>
      </c>
      <c r="O224" s="237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2" t="s">
        <v>136</v>
      </c>
      <c r="AT224" s="222" t="s">
        <v>120</v>
      </c>
      <c r="AU224" s="222" t="s">
        <v>83</v>
      </c>
      <c r="AY224" s="14" t="s">
        <v>117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4" t="s">
        <v>83</v>
      </c>
      <c r="BK224" s="223">
        <f>ROUND(I224*H224,2)</f>
        <v>0</v>
      </c>
      <c r="BL224" s="14" t="s">
        <v>136</v>
      </c>
      <c r="BM224" s="222" t="s">
        <v>497</v>
      </c>
    </row>
    <row r="225" s="2" customFormat="1" ht="6.96" customHeight="1">
      <c r="A225" s="35"/>
      <c r="B225" s="63"/>
      <c r="C225" s="64"/>
      <c r="D225" s="64"/>
      <c r="E225" s="64"/>
      <c r="F225" s="64"/>
      <c r="G225" s="64"/>
      <c r="H225" s="64"/>
      <c r="I225" s="64"/>
      <c r="J225" s="64"/>
      <c r="K225" s="64"/>
      <c r="L225" s="41"/>
      <c r="M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</row>
  </sheetData>
  <sheetProtection sheet="1" autoFilter="0" formatColumns="0" formatRows="0" objects="1" scenarios="1" spinCount="100000" saltValue="sl9r1PC84oETblsGdV7WcjMoYQkidjnZxiTkgVEENsFq+RlfiwFczrTP0zwmPApEQ8/DQzEx2zSG2NvwrO0d7g==" hashValue="t29wv1WNE55D3IzZyqYSS8tqIW2vSpA9kHZnGU8FSqQz5LwdMHyJkfstmKc+BJIqplhUxsswPQn3yTjrQWwh1Q==" algorithmName="SHA-512" password="CC35"/>
  <autoFilter ref="C124:K22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Gazda Martin</dc:creator>
  <cp:lastModifiedBy>Gazda Martin</cp:lastModifiedBy>
  <dcterms:created xsi:type="dcterms:W3CDTF">2020-12-02T10:01:08Z</dcterms:created>
  <dcterms:modified xsi:type="dcterms:W3CDTF">2020-12-02T10:01:10Z</dcterms:modified>
</cp:coreProperties>
</file>